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 firstSheet="1" activeTab="6"/>
  </bookViews>
  <sheets>
    <sheet name="Критерий 1" sheetId="1" r:id="rId1"/>
    <sheet name="Критерий 2" sheetId="2" r:id="rId2"/>
    <sheet name="Критерий 3" sheetId="3" r:id="rId3"/>
    <sheet name="Критерий 5" sheetId="5" r:id="rId4"/>
    <sheet name="Критерий 6" sheetId="7" r:id="rId5"/>
    <sheet name="Сводная" sheetId="6" r:id="rId6"/>
    <sheet name="Критерий 4" sheetId="8" r:id="rId7"/>
    <sheet name="Критерий 7" sheetId="9" r:id="rId8"/>
  </sheets>
  <calcPr calcId="145621"/>
</workbook>
</file>

<file path=xl/calcChain.xml><?xml version="1.0" encoding="utf-8"?>
<calcChain xmlns="http://schemas.openxmlformats.org/spreadsheetml/2006/main">
  <c r="D34" i="1" l="1"/>
  <c r="E34" i="1"/>
  <c r="F34" i="1"/>
  <c r="C34" i="1"/>
  <c r="F38" i="9" l="1"/>
  <c r="E38" i="9"/>
  <c r="D38" i="9"/>
  <c r="C38" i="9"/>
  <c r="F24" i="9"/>
  <c r="E24" i="9"/>
  <c r="D24" i="9"/>
  <c r="C24" i="9"/>
  <c r="F14" i="9"/>
  <c r="E14" i="9"/>
  <c r="D14" i="9"/>
  <c r="C14" i="9"/>
  <c r="C73" i="7"/>
  <c r="D73" i="7"/>
  <c r="E73" i="7"/>
  <c r="F73" i="7"/>
  <c r="F74" i="7" l="1"/>
  <c r="D22" i="6" s="1"/>
  <c r="F39" i="9"/>
  <c r="B28" i="6" s="1"/>
  <c r="F15" i="9"/>
  <c r="B26" i="6" s="1"/>
  <c r="F25" i="9"/>
  <c r="B27" i="6" s="1"/>
  <c r="D49" i="8"/>
  <c r="E49" i="8"/>
  <c r="F49" i="8"/>
  <c r="C49" i="8"/>
  <c r="D30" i="8"/>
  <c r="E30" i="8"/>
  <c r="F30" i="8"/>
  <c r="C30" i="8"/>
  <c r="D13" i="8"/>
  <c r="E13" i="8"/>
  <c r="F13" i="8"/>
  <c r="C13" i="8"/>
  <c r="G13" i="8" l="1"/>
  <c r="G30" i="8"/>
  <c r="G46" i="8"/>
  <c r="F50" i="8" s="1"/>
  <c r="D15" i="6" s="1"/>
  <c r="F14" i="8"/>
  <c r="D13" i="6" s="1"/>
  <c r="B29" i="6"/>
  <c r="F31" i="8"/>
  <c r="D14" i="6" s="1"/>
  <c r="D55" i="7"/>
  <c r="E55" i="7"/>
  <c r="F55" i="7"/>
  <c r="C55" i="7"/>
  <c r="D34" i="7"/>
  <c r="E34" i="7"/>
  <c r="F34" i="7"/>
  <c r="C34" i="7"/>
  <c r="D17" i="7"/>
  <c r="E17" i="7"/>
  <c r="F17" i="7"/>
  <c r="C17" i="7"/>
  <c r="D39" i="5"/>
  <c r="E39" i="5"/>
  <c r="F39" i="5"/>
  <c r="C39" i="5"/>
  <c r="D29" i="5"/>
  <c r="E29" i="5"/>
  <c r="F29" i="5"/>
  <c r="C29" i="5"/>
  <c r="F14" i="5"/>
  <c r="E14" i="5"/>
  <c r="D14" i="5"/>
  <c r="C14" i="5"/>
  <c r="D16" i="6" l="1"/>
  <c r="F40" i="5"/>
  <c r="B21" i="6" s="1"/>
  <c r="F15" i="5"/>
  <c r="B19" i="6" s="1"/>
  <c r="F56" i="7"/>
  <c r="D21" i="6" s="1"/>
  <c r="F30" i="5"/>
  <c r="B20" i="6" s="1"/>
  <c r="F35" i="7"/>
  <c r="D20" i="6" s="1"/>
  <c r="F18" i="7"/>
  <c r="D19" i="6" s="1"/>
  <c r="F75" i="3"/>
  <c r="D75" i="3"/>
  <c r="E75" i="3"/>
  <c r="C75" i="3"/>
  <c r="D54" i="3"/>
  <c r="E54" i="3"/>
  <c r="F54" i="3"/>
  <c r="C54" i="3"/>
  <c r="D25" i="3"/>
  <c r="E25" i="3"/>
  <c r="F25" i="3"/>
  <c r="C25" i="3"/>
  <c r="D23" i="6" l="1"/>
  <c r="B23" i="6"/>
  <c r="F76" i="3"/>
  <c r="B15" i="6" s="1"/>
  <c r="F26" i="3"/>
  <c r="B13" i="6" s="1"/>
  <c r="F55" i="3"/>
  <c r="B14" i="6" s="1"/>
  <c r="D154" i="2"/>
  <c r="E154" i="2"/>
  <c r="F154" i="2"/>
  <c r="C154" i="2"/>
  <c r="D96" i="2"/>
  <c r="E96" i="2"/>
  <c r="F96" i="2"/>
  <c r="C96" i="2"/>
  <c r="D79" i="2"/>
  <c r="E79" i="2"/>
  <c r="F79" i="2"/>
  <c r="C79" i="2"/>
  <c r="D50" i="2"/>
  <c r="E50" i="2"/>
  <c r="F50" i="2"/>
  <c r="C50" i="2"/>
  <c r="D26" i="2"/>
  <c r="E26" i="2"/>
  <c r="F26" i="2"/>
  <c r="C26" i="2"/>
  <c r="B16" i="6" l="1"/>
  <c r="F155" i="2"/>
  <c r="D9" i="6" s="1"/>
  <c r="F97" i="2"/>
  <c r="D8" i="6" s="1"/>
  <c r="F80" i="2"/>
  <c r="D7" i="6" s="1"/>
  <c r="F51" i="2"/>
  <c r="D6" i="6" s="1"/>
  <c r="F27" i="2"/>
  <c r="D5" i="6" s="1"/>
  <c r="D39" i="1"/>
  <c r="E39" i="1"/>
  <c r="F39" i="1"/>
  <c r="C39" i="1"/>
  <c r="F35" i="1"/>
  <c r="B8" i="6" s="1"/>
  <c r="D26" i="1"/>
  <c r="E26" i="1"/>
  <c r="F26" i="1"/>
  <c r="C26" i="1"/>
  <c r="D15" i="1"/>
  <c r="E15" i="1"/>
  <c r="F15" i="1"/>
  <c r="C15" i="1"/>
  <c r="D10" i="1"/>
  <c r="E10" i="1"/>
  <c r="F10" i="1"/>
  <c r="C10" i="1"/>
  <c r="D10" i="6" l="1"/>
  <c r="F40" i="1"/>
  <c r="B9" i="6" s="1"/>
  <c r="F27" i="1"/>
  <c r="B7" i="6" s="1"/>
  <c r="F16" i="1"/>
  <c r="B6" i="6" s="1"/>
  <c r="F11" i="1"/>
  <c r="B5" i="6" s="1"/>
  <c r="B10" i="6" l="1"/>
  <c r="D29" i="6" s="1"/>
</calcChain>
</file>

<file path=xl/sharedStrings.xml><?xml version="1.0" encoding="utf-8"?>
<sst xmlns="http://schemas.openxmlformats.org/spreadsheetml/2006/main" count="518" uniqueCount="354">
  <si>
    <t>КРИТЕРИЙ 1. КАЧЕСТВО ОБРАЗОВАТЕЛЬНЫХ ПРОГРАММ ДОШКОЛЬНОГО ОБРАЗОВАНИЯ</t>
  </si>
  <si>
    <t>Показатели</t>
  </si>
  <si>
    <t>Уровни</t>
  </si>
  <si>
    <t>ПАРАМЕТР 1.1 СООТВЕТСТВИЕ СТРУКТУРЫ ООП ДО ТРЕБОВАНИЙ ФГОС ДО</t>
  </si>
  <si>
    <t>Наличие в ООП ДО обязательной части и части, формируемой участниками образовательных отношений</t>
  </si>
  <si>
    <t>Объем обязательной части составляет не менее 60% от общего объема ООП ДО</t>
  </si>
  <si>
    <t>Объем    части,    формируемой    участниками    образовательных отношений, составляет не более 40% от общего объема ООП ДО</t>
  </si>
  <si>
    <t>Наличие в ООП ДО трех основных разделов: целевого, содержательного, организационного и дополнительного (краткой презентации ООП ДО)</t>
  </si>
  <si>
    <t>ПАРАМЕТР 1.2 СООТВЕТСТВИЕ СОДЕРЖАНИЯ ЦЕЛЕВОГО РАЗДЕЛА ООП ДО ТРЕБОВАНИЯМ ФГОС ДО</t>
  </si>
  <si>
    <t>Наличие пояснительной записки, содержащей цели и задачи ООП ДО, принципы и подходы к формированию ООП ДО, значимые для разработки и реализации ООП ДО характеристики, в том числе характеристики особенностей развития детей раннего и дошкольного возраста;</t>
  </si>
  <si>
    <t>Наличие планируемых результатов освоения ООП ДО (конкретизированные целевые ориентиры для обязательной части и части, формируемой участниками образовательных отношений с учетом возрастных и индивидуальных различий детей).</t>
  </si>
  <si>
    <t>ПАРАМЕТР 1.3 СООТВЕТСТВИЕ СОДЕРЖАНИЯ СОДЕРЖАТЕЛЬНОГО РАЗДЕЛА ООП ДОТРЕБОВАНИЯМ ФГОС ДО</t>
  </si>
  <si>
    <t>Наличие описания вариативных форм, способов, методов и средств реализации ООП ДО;</t>
  </si>
  <si>
    <t>Наличие описания образовательной деятельности по профессиональной коррекции нарушений развития детей (в случае, если эта работа предусмотрена ООП ДО);</t>
  </si>
  <si>
    <t>Наличие  описания  особенностей  разных  видов  деятельности  и культурных практик;</t>
  </si>
  <si>
    <t>Наличие  описания  способов  и  направлений  поддержки  детской инициативы;</t>
  </si>
  <si>
    <t>Наличие описания особенностей взаимодействия педагогического коллектива с семьями воспитанников.</t>
  </si>
  <si>
    <t>ПАРАМЕТР 1.4 СООТВЕТСТВИЕ СОДЕРЖАНИЯ ОРГАНИЗАЦИОННОГО РАЗДЕЛА ООП ДО ТРЕБОВАНИЯМ ФГОС ДО</t>
  </si>
  <si>
    <t>Обеспеченность    методическими    материалами    и    средствами обучения и воспитания;</t>
  </si>
  <si>
    <t>Описание распорядка дня (режим дня), продолжительность пребывания детей в ДОО, предельная наполняемость групп, виды групп (возможно упоминание в целевом разделе ООП ДО)</t>
  </si>
  <si>
    <t>Описание   особенностей   организации   традиционных   событий, праздников, мероприятий;</t>
  </si>
  <si>
    <t>ПАРАМЕТР 1.5 СООТВЕТСТВИЕ СОДЕРЖАНИЯ ДОПОЛНИТЕЛЬНОГО РАЗДЕЛА ООП ДО (ПРЕЗЕНТАЦИИ) ТРЕБОВАНИЯМ ФГОС ДО</t>
  </si>
  <si>
    <t>Указаны возрастные и иные категории детей, на которых ориентирована ООП ДО, используемые примерные образовательные программы, описана характеристика взаимодействия педагогического коллектива с семьями детей;</t>
  </si>
  <si>
    <t>Характер изложения материала доступен для родителей.</t>
  </si>
  <si>
    <t>ПАРАМЕТР 3.1 КАДРОВЫЕ УСЛОВИЯ</t>
  </si>
  <si>
    <r>
      <rPr>
        <b/>
        <sz val="11"/>
        <rFont val="Calibri"/>
        <family val="2"/>
        <charset val="204"/>
        <scheme val="minor"/>
      </rPr>
      <t>Показатель подтверждается с превосходством
4</t>
    </r>
  </si>
  <si>
    <t>Все педагогические работники имеют образование, дающее право на ведение педагогической деятельности в ДОО</t>
  </si>
  <si>
    <t>Отсутствуют зафиксированные жалобы на педагогический состав (за последние три года)</t>
  </si>
  <si>
    <t>Все педагогические работники своевременно проходят процедуру аттестации</t>
  </si>
  <si>
    <t>Педагогических   работников,   имеющих   первую   или   высшую квалификационную категорию, в ДОО более 60 %</t>
  </si>
  <si>
    <t>В ДОО функционирует система внутреннего повышения квалификации педагогов (напр. «Экран мастерства», конкурсное движение и пр.)</t>
  </si>
  <si>
    <t>Повышение      квалификации      педагогическими      работниками осуществляется не реже одного раза в три года</t>
  </si>
  <si>
    <t>Организована диагностика профессиональных дефицитов педагогических работников (напр., анкеты для педагогов, система собеседований). Полученные в результате диагностики данные влияют на дальнейшее планирование методической деятельности.</t>
  </si>
  <si>
    <t>Предусмотрена возможность стимулирования участия педагогических работников в деятельности профессиональных ассоциаций и сообществ</t>
  </si>
  <si>
    <t>Свободных вакансий в ДОО имеется не более 10 %</t>
  </si>
  <si>
    <t>Персонал демонстрирует взаимное уважение между собой (ждет, когда собеседник доскажет свой вопрос, перед тем как начать отвечать на него, не говорит на повышенных тонах)</t>
  </si>
  <si>
    <t>Персонал с удовольствием сотрудничает друг с другом, оказывая необходимую помощь (не выходя за рамки трудовых обязанностей)</t>
  </si>
  <si>
    <t>Персоналу предоставляется определенная свобода выбора в вопросах, связанных  с осуществлением профессиональной деятельности (учет личных пожеланий, наличие небольших необходимых перерывов в работе)</t>
  </si>
  <si>
    <t>Для   персонала   предусмотрены   необходимые   условия   труда: мебель, профессиональные инструменты</t>
  </si>
  <si>
    <t>Поведение персонала естественное, не фальшивое</t>
  </si>
  <si>
    <t>Внешний вид персонала аккуратный, соответствующий трудовым функциям</t>
  </si>
  <si>
    <t>Атмосфера в коллективе дружелюбная</t>
  </si>
  <si>
    <t>Предусмотрены     условия     для     профессионального     развития педагогов (доступ к скоростному интернету, принтер, сканер).</t>
  </si>
  <si>
    <t>Педагоги активно участвуют в обмене опытом между разными ОО (на муниципальном, региональном и федеральном уровнях).</t>
  </si>
  <si>
    <t>Наличие локальных актов о принятии мер и организации мероприятий, направленных на профессиональное развитие педагогических работников ДОО (документ должен содержать сведения о принимаемых мерах/проведенных мероприятиях, сведения о сроках реализации мер/мероприятий, об ответственных и об участниках)</t>
  </si>
  <si>
    <t>Педагог внимателен к просьбам и пожеланиям детей, не оставляет их без внимания, выполняет данные обещания</t>
  </si>
  <si>
    <t>Педагог   демонстрирует   уважительное   отношение   к   каждому ребенку, к его чувствам и потребностям</t>
  </si>
  <si>
    <t>Педагог  умеет подчеркнуть достоинства каждого ребенка и дать ему рекомендации, не унижая его человеческое достоинство</t>
  </si>
  <si>
    <t>Педагог использует доброжелательный недирективный тон речи и соответствующие возникшей педагогической ситуации речевые формулы, позволяющие ребенку почувствовать свою значимость</t>
  </si>
  <si>
    <t>Педагог     создает     ситуации     эмоциональной     отзывчивости, сопереживания, как в среде детей, так и в среде взрослых;</t>
  </si>
  <si>
    <t>Педагог умеет сдерживать эмоции даже в сложных конфликтных ситуациях;</t>
  </si>
  <si>
    <t>Педагог создает условия для самостоятельной деятельности детей</t>
  </si>
  <si>
    <t>Педагог часто выступает партнером по детской деятельности</t>
  </si>
  <si>
    <t>Педагог  предоставляет  детям  достаточное  количество  ситуаций выбора</t>
  </si>
  <si>
    <t>Проводится системная работа по формированию здорового образа жизни (ежедневные планы воспитателя)</t>
  </si>
  <si>
    <t>Медицинское обслуживание в ДОО осуществляется медицинскими работниками в течение всего времени пребывания детей.</t>
  </si>
  <si>
    <t>Присутствует систематическое наблюдение за состоянием здоровья воспитанников (утренний фильтр)</t>
  </si>
  <si>
    <t>ПАРАМЕТР 5.2 ОБЕСПЕЧЕНИЕ БЕЗОПАСНОСТИ</t>
  </si>
  <si>
    <t>Групповое помещение соответствует требованиям безопасности (оборудование исправно и функционирует, пути эвакуации свободны и функционируют, мебель соответствует требованиям нормативных документов)</t>
  </si>
  <si>
    <t>Территория для прогулок на свежем воздухе соответствует требованиям безопасности (покрытие ровное, прогулочные веранды, оборудование для игр детей и ограждение участка целостны, зеленые насаждения соответствуют требованиям нормативных документов)</t>
  </si>
  <si>
    <t>Предусмотрена  работа  с  детьми  по  формированию  безопасного поведения в ДОО.</t>
  </si>
  <si>
    <t>Предусмотрен комплекс взаимосвязанных мер по обеспечению и контролю безопасности помещения и пр. Напр., предусмотрены фиксаторы створок окон и замки на окнах, предотвращающие случайное открытие окон детьми; установлена защита от защемления пальцев в дверях; установлены барьеры, предотвращающие падение ребенка с кровати, предусмотрена защита мебели от опрокидывания</t>
  </si>
  <si>
    <t>В ДОО разработаны и утверждены локальные акты, регулирующие разнообразие и контроль качества питания (напр., положение о бракеражной комиссии, меню для детей с пищевой аллергией и пр.).</t>
  </si>
  <si>
    <t>Организация процесса питания детей соответствует нормативным документам</t>
  </si>
  <si>
    <t>Во  время  приема  пищи  детьми,  психологическая  атмосфера  в группе доброжелательная, спокойная.</t>
  </si>
  <si>
    <t>Предусмотрен   индивидуальный   подход   к   детям   в   режимных моментах (сон, отдых, релаксация, питания, прогулки и др.)</t>
  </si>
  <si>
    <t>КРИТЕРИЙ 6. КАЧЕСТВО УПРАВЛЕНИЯ В ДОО</t>
  </si>
  <si>
    <t>ПАРАМЕТР 6.1 УПРАВЛЕНИЕ ОРГАНИЗАЦИОННЫМИ ПРОЦЕССАМИ</t>
  </si>
  <si>
    <t>Предусмотрена система гибкого планирования образовательной деятельности, обеспечивающая взаимосвязь различных процессов</t>
  </si>
  <si>
    <t>Методическая система ДОО обеспечивает открытость достижений педагогов, стимулирует их активность в распространении и освоении инновационного опыта (проводятся мероприятия по взаимообогащению опытом между сотрудниками своего коллектива и за его пределами)</t>
  </si>
  <si>
    <t>Педагогический    коллектив    своевременно    информируется    о проведении различных конкурсов профессионального мастерства</t>
  </si>
  <si>
    <t>Осуществляется поддержка молодых специалистов (действующий локальный акт)</t>
  </si>
  <si>
    <t>Администрация ДОО своевременно реагирует на запросы о предоставлении необходимых ресурсов для выполнения трудовых функций (собеседование с коллективом)</t>
  </si>
  <si>
    <t>Администрация ДОО своевременно реагирует на предложения коллектива о совершенствовании качества своего труда (собеседование с коллективом)</t>
  </si>
  <si>
    <t>Стимулирующие выплаты рассчитываются открыто для всего коллектива на основе выполнения личных и коллективных показателей эффективности</t>
  </si>
  <si>
    <t>Документация ведется систематически, в полном объеме (наличие протоколов общих родительских собраний, педсоветов и т.д.)</t>
  </si>
  <si>
    <t>Проводятся     мероприятия    на    формирование    и    поддержку командного духа (командообразование)</t>
  </si>
  <si>
    <t>Наличие управленческих решений: управленческий документ. содержащий сведения о принимаемых управленческих решениях (в том числе о поощрении), сведения о сроках реализации управленческих решений, об ответственных и об участниках.</t>
  </si>
  <si>
    <t>ПАРАМЕТР 6.2 ВНУТРЕННЯЯ СИСТЕМА ОЦЕНКИ КАЧЕСТВА</t>
  </si>
  <si>
    <t>Наличие  внутренней  системы  оценки  качества  (ВСОКО)  ДОО (действующий локальных акт)</t>
  </si>
  <si>
    <t>Присутствует корреляция целей и задач ООП ДО и целей и задач ВСОКО</t>
  </si>
  <si>
    <t>Наличие     во     ВСОКО     параметра:     Реализуется     социальное партнерство (договор о сотрудничестве)</t>
  </si>
  <si>
    <t>Наличие   во   ВСОКО   параметра:   Эффективность   реализации рабочей программы воспитания.</t>
  </si>
  <si>
    <t>Наличие рекомендаций по использованию успешных практик, выявленных в ходе анализа, позволяющие достичь более высоких результатов</t>
  </si>
  <si>
    <t>Наличие управленческих решений документ должен содержать сведения о принимаемых управленческих решениях (в том числе о поощрении), сведения о сроках реализации управленческих решений, об ответственных и об участниках.</t>
  </si>
  <si>
    <t>ПАРАМЕТР 6.3 ПРОГРАММА РАЗВИТИЯ ДОО</t>
  </si>
  <si>
    <t>КРИТЕРИЙ 1</t>
  </si>
  <si>
    <t>КРИТЕРИЙ 2</t>
  </si>
  <si>
    <t>Сводная таблица</t>
  </si>
  <si>
    <t>Параметр</t>
  </si>
  <si>
    <t>Среднее арифметическое значение</t>
  </si>
  <si>
    <t>КРИТЕРИЙ 3</t>
  </si>
  <si>
    <t>КРИТЕРИЙ 5</t>
  </si>
  <si>
    <t>КРИТЕРИЙ 6</t>
  </si>
  <si>
    <r>
      <rPr>
        <sz val="10"/>
        <rFont val="Calibri"/>
        <family val="2"/>
        <charset val="204"/>
        <scheme val="minor"/>
      </rPr>
      <t>Наличие  описания  материально-технического  обеспечения  ООП ДО;</t>
    </r>
  </si>
  <si>
    <r>
      <rPr>
        <sz val="10"/>
        <rFont val="Calibri"/>
        <family val="2"/>
        <charset val="204"/>
        <scheme val="minor"/>
      </rPr>
      <t>Описание   особенностей   построения   развивающей   предметно- пространственной среды (РППС).</t>
    </r>
  </si>
  <si>
    <r>
      <rPr>
        <sz val="10"/>
        <rFont val="Calibri"/>
        <family val="2"/>
        <charset val="204"/>
        <scheme val="minor"/>
      </rPr>
      <t>Санитарно-гигиенические  условия  внутренних  помещений  ДОО соответствуют требованиям нормативных документов.</t>
    </r>
  </si>
  <si>
    <r>
      <rPr>
        <sz val="10"/>
        <rFont val="Calibri"/>
        <family val="2"/>
        <charset val="204"/>
        <scheme val="minor"/>
      </rPr>
      <t>Санитарно-гигиенические   условия   прогулочных   участков   ДОО соответствуют требованиям нормативных документов.</t>
    </r>
  </si>
  <si>
    <r>
      <rPr>
        <sz val="10"/>
        <rFont val="Calibri"/>
        <family val="2"/>
        <charset val="204"/>
        <scheme val="minor"/>
      </rPr>
      <t>Проводится системная работа по формированию культурно- гигиенических навыков, сохранению, укреплению здоровья воспитанников с учетом их потребностей (алгоритм мытья рук, алгоритм одевания и др.).</t>
    </r>
  </si>
  <si>
    <r>
      <rPr>
        <sz val="10"/>
        <rFont val="Calibri"/>
        <family val="2"/>
        <charset val="204"/>
        <scheme val="minor"/>
      </rPr>
      <t>Режим дня выстроен в соответствии с санитарно-гигиеническими требованиями и продолжительностью работы ДОО</t>
    </r>
  </si>
  <si>
    <r>
      <rPr>
        <sz val="10"/>
        <rFont val="Calibri"/>
        <family val="2"/>
        <charset val="204"/>
        <scheme val="minor"/>
      </rPr>
      <t>В группах созданы информационные и материально-технические условия (инфостенды, наглядные инструкции в местах санитарно- гигиенической обработки, разработаны инструкции, требования к средствам и пр.).</t>
    </r>
  </si>
  <si>
    <r>
      <rPr>
        <sz val="10"/>
        <rFont val="Calibri"/>
        <family val="2"/>
        <charset val="204"/>
        <scheme val="minor"/>
      </rPr>
      <t>Анализ результатов и обсуждение с коллективом основных маркеров качества за определенный период (отчет, аналитическая справка – анализ, собеседование с педагогами, рекомендации и пр.)</t>
    </r>
  </si>
  <si>
    <r>
      <rPr>
        <sz val="10"/>
        <rFont val="Calibri"/>
        <family val="2"/>
        <charset val="204"/>
        <scheme val="minor"/>
      </rPr>
      <t>По результатам процедур ВСОКО всем участникам дается обратная связь в устном и/или письменном виде (собеседование с педагогами/аналитическая справка, рекомендации пр.)</t>
    </r>
  </si>
  <si>
    <r>
      <rPr>
        <b/>
        <sz val="10"/>
        <rFont val="Calibri"/>
        <family val="2"/>
        <charset val="204"/>
        <scheme val="minor"/>
      </rPr>
      <t>КРИТЕРИЙ 4</t>
    </r>
  </si>
  <si>
    <t>Наличие описания образовательной деятельности в соответствии с направлениями   развития   ребенка,   представленными   в   пяти образовательных областях</t>
  </si>
  <si>
    <r>
      <rPr>
        <b/>
        <sz val="12"/>
        <rFont val="Calibri"/>
        <family val="2"/>
        <charset val="204"/>
        <scheme val="minor"/>
      </rPr>
      <t>ПАРАМЕТР 3.3 ПСИХОЛОГО-ПЕДАГОГИЧЕСКИЕ УСЛОВИЯ</t>
    </r>
  </si>
  <si>
    <t>Имеется   управленческий   документ.   Содержащий   сведения   о принимаемых мерах/проведенных мероприятиях, сведения о сроках реализации мер/мероприятий, об ответственных и об участниках по устранению выявленных в ходе проведения анализа недостатков, подписанная программа проведения мероприятия, подписанная повестка, подписанный протокол проведения мероприятия.</t>
  </si>
  <si>
    <t>Оформление управленческих решений по внесению намеченных корректив,  нацеленных  на  повышение  качества,  в отдельный документ (приказ)</t>
  </si>
  <si>
    <t>Программа содержит стратегию развития ДОО в долгосрочном периоде (не менее 5 лет)</t>
  </si>
  <si>
    <t>Программа развития построена на основе результатов внутренней оченки качества образования ДОО, наблюдается внесение корректировок в Программу развития по результатам ВСОКО (действующий локальный акт)</t>
  </si>
  <si>
    <t>Программа развития содержит перспективный план повышения качества образования в ДОО</t>
  </si>
  <si>
    <t>В Программе развития предусмотрены меры и мероприятия, планируемые с целью улучшения качества образования, на ближайший год с указанием сроков их реализации и ответственными лицами (Программа содержит план мероприятий по развитию ДОО с указанием сроков их реализации)</t>
  </si>
  <si>
    <t>Для разработки Программы развития ДОО формируется рабочая группа из сотрудников ДОО</t>
  </si>
  <si>
    <t>Для разработки Программы развития собираются и анализируются пожелания родительской общественности</t>
  </si>
  <si>
    <t>Программа содержит разделы, связанные с развитием профессиональных компетенций сотрудников ДОО в долгосрочном периоде</t>
  </si>
  <si>
    <t>Программа включает планы по внедрению инновационных аспектов в деятельность ДОО</t>
  </si>
  <si>
    <t>2.1.1 ОЗНАКОМЛЕНИЕ С МИРОМ ПРИРОДЫ</t>
  </si>
  <si>
    <t>Созданы условия для развития представлений детей о физических свойствах окружающего мира (живой и неживой природе); ознакомления с различными свойствами веществ в экспериментальной деятельности.</t>
  </si>
  <si>
    <t>Созданы условия для развития познавательной активности и самостоятельности детей в естественнонаучном познании (организуют проблемные ситуации, совместные проекты, познавательные игры и др.).</t>
  </si>
  <si>
    <t>2.1.2 ФОРМИРОВАНИЕ ЭЛЕМЕНТАРНЫХ МАТЕМАТИЧЕСКИХ ПРЕДСТАВЛЕНИЙ</t>
  </si>
  <si>
    <t>В группе созданы условия для развития сенсорных эталонов (для групп раннего и младшего возраста); для формирования элементарных математических представлений.</t>
  </si>
  <si>
    <t>Включают математические действия в разные виды детской деятельности (на занятиях, прогулке, при выполнении различных режимных моментов, в свободной игре детей).</t>
  </si>
  <si>
    <t>Педагоги поддерживают самостоятельность, познавательную активность детей (детское экспериментирование, решение и составление простых математических задач, загадок, придумывание историй с математическим содержанием и пр.).</t>
  </si>
  <si>
    <t>Педагоги развивают у детей представление о мерке как способе измерения количества, длины, ширины, высоты, объема, веса (используют в качестве мерки различные предметы и емкости – веревочки, палочки, полоски бумаги, чашечки, формочки и пр.)</t>
  </si>
  <si>
    <t>Созданы условия для развития у детей элементарных геометрических представлений (знакомят с основными геометрическими фигурами и формами, учат их называть, различать, изображать).</t>
  </si>
  <si>
    <t>Созданы условия для развития у детей временных представлений.</t>
  </si>
  <si>
    <t>Созданы условия для развития логического мышления детей (игры, картотека и пр.)</t>
  </si>
  <si>
    <t>2.1.3 РАЗВИТИЕ КОНСТРУКТИВНОЙ ДЕЯТЕЛЬНОСТИ</t>
  </si>
  <si>
    <t>Поддерживают интерес детей к экспериментированию и самостоятельной конструктивной деятельности (создавать постройки из кубиков, песка, строительных, модульных конструкторов и т.п.).</t>
  </si>
  <si>
    <t>Созданы    условия    для    развития    навыков    конструирования (картинки, схемы, чертежи, модели и пр.).</t>
  </si>
  <si>
    <t>Педагоги предоставляют детям возможность выбора различных материалов для конструирования (в том числе природного и бросового).</t>
  </si>
  <si>
    <t>Педагоги   стимулируют   детей   к   созданию   конструкций   для использования их в сюжетных играх.</t>
  </si>
  <si>
    <r>
      <rPr>
        <b/>
        <sz val="14"/>
        <rFont val="Calibri"/>
        <family val="2"/>
        <charset val="204"/>
        <scheme val="minor"/>
      </rPr>
      <t>ПАРАМЕТР 2.2 РЕЧЕВОЕ РАЗВИТИЕ</t>
    </r>
  </si>
  <si>
    <t>Проявляют инициативу в речевом общении с детьми (задают вопросы, побуждают к диалогу, беседуя на разные темы, делятся своими впечатлениями, чувствами, рассказывают о себе).</t>
  </si>
  <si>
    <t>Поощряют речевое общение детей между собой (привлекают внимание ребенка к вопросам и высказываниям других детей, побуждают отвечать на них, поддерживать беседу и т.п.).</t>
  </si>
  <si>
    <t>Способствуют  расширению  словарного  запаса  (включают  новые слова в беседы, игру, предметную деятельность и пр.).</t>
  </si>
  <si>
    <t>Развивают образную сторону речи (побуждают пользоваться эпитетами, сравнениями, метафорами, знакомят со словами, имеющими одинаковое и противоположное значение и пр.).</t>
  </si>
  <si>
    <t>Обсуждают    вместе    с    детьми    последовательность    событий, изображенных на картинке, причины и следствия поступков персонажей сказок, основной смысл пословиц и т.п.</t>
  </si>
  <si>
    <t>Организуют игры и занятия, направленные на речевое обобщение детьми предметов и явлений, на экспериментирование со словами, звуками, предлагают отгадывать и загадывать загадки и пр.</t>
  </si>
  <si>
    <t>Вместе с детьми обсуждают план совместной деятельности: что и когда будут делать, последовательность действий, распределение действий между участниками и т.п.</t>
  </si>
  <si>
    <t>Развивают мелкую моторику руки</t>
  </si>
  <si>
    <r>
      <rPr>
        <b/>
        <sz val="14"/>
        <rFont val="Calibri"/>
        <family val="2"/>
        <charset val="204"/>
        <scheme val="minor"/>
      </rPr>
      <t>ПАРАМЕТР 2.3 СОЦИАЛЬНО-КОММУНИКАТИВНОЕ РАЗВИТИЕ</t>
    </r>
  </si>
  <si>
    <t>Проявляют уважение к личности каждого ребенка (обращаются вежливо, по имени, интересуются мнением ребенка, считаются с его точкой зрения, не допускают действий и высказываний, унижающих его достоинство и т.п.)</t>
  </si>
  <si>
    <t>Взрослые способствуют развитию у детей представлений о своих возможностях и способностях (стремятся выделить и подчеркнуть его достоинства, отмечают успехи ребенка в разных видах деятельности, обращают на них внимание других детей и взрослых).</t>
  </si>
  <si>
    <t>Педагоги  способствуют  развитию  у  детей  уверенности  в  своих силах</t>
  </si>
  <si>
    <t>Успехи ребенка не сравниваются  с достижениями других  детей; достижения ребенка сравниваются лишь сего собственными</t>
  </si>
  <si>
    <t>Сотрудники создают условия для положительного отношения детей к другим людям, поддерживают у детей стремление помогать другим людям, организуют групповое взаимодействие</t>
  </si>
  <si>
    <t>Сотрудники создают условия для развития у детей инициативности, самостоятельности, ответственности за общее дело, данное слово и т.п.</t>
  </si>
  <si>
    <t>Поощряют самостоятельность детей в разных видах деятельности; стимулируют организацию игровой деятельности</t>
  </si>
  <si>
    <t>Взрослые способствуют формированию у детей положительного отношения к труду и создают условия для участия детей в труде взрослых</t>
  </si>
  <si>
    <t>Приучают к бережному отношению к вещам, в которые вложен труд человека (одежде, еде, предметам домашнего обихода, игрушкам, книгам, поделкам сверстников и др.)</t>
  </si>
  <si>
    <t>Развивают у детей представления о своей принадлежности к определенному сообществу людей (гражданин своей страны, житель своего города, села, деревни, член семьи и детского коллектива).</t>
  </si>
  <si>
    <t>Педагоги создают условия для формирования у детей навыков безопасного поведения, учат, как себя вести в экстремальных ситуациях (если ребенок потерялся, при пожаре, несчастном случае и др.), знакомят с телефоном соответствующих служб (112).</t>
  </si>
  <si>
    <t>Сотрудники детского сада способствуют усвоению этических норм и правил поведения</t>
  </si>
  <si>
    <r>
      <rPr>
        <b/>
        <sz val="14"/>
        <rFont val="Calibri"/>
        <family val="2"/>
        <charset val="204"/>
        <scheme val="minor"/>
      </rPr>
      <t>ПАРАМЕТР 2.4 ФИЗИЧЕСКОЕ РАЗВИТИЕ</t>
    </r>
  </si>
  <si>
    <t>Уделяют внимание развитию у детей первоначальных представлений о строении тела и функциях своего организма (дыхании, питании, кровообращении и пр.).</t>
  </si>
  <si>
    <t>Помогают детям осознать необходимость бережного отношения к своему организму (о значении гигиенических процедур, соблюдения режима дня и правильного питания, о возможных последствиях переохлаждения, длительного пребывания на солнце, последствий вредных привычек и т.п.).</t>
  </si>
  <si>
    <t>Побуждают детей в течение дня к разнообразным видам двигательной активности и физическим упражнениям для развития различных групп мышц (ходьба, бег, лазание, прыжки, метание, упражнения со спортивным инвентарем и т.п.).</t>
  </si>
  <si>
    <t>Используют разнообразные формы организации двигательной активности детей (проводят утреннюю гимнастику, физкультурные занятия, физкультминутки, физические упражнения после сна, подвижные игры в помещении и на воздухе, спортивные игры и развлечения, физкультурные праздники и Дни  здоровья; организуют спортивные секции, клубы; проводят обучение детей плаванию и т.п.)</t>
  </si>
  <si>
    <t>Осуществляют индивидуальный подход на основе состояния здоровья детей, темпов физического развития, функционального состояния в соответствии с медицинскими показаниями.</t>
  </si>
  <si>
    <t>При  необходимости  корректируют  движения  и  осанку  ребенка, используя поощрения и игровые приемы в течение дня.</t>
  </si>
  <si>
    <t>Варьируют  нагрузку  и  содержание  занятий  в  соответствии  с индивидуальными особенностями каждого ребенка (используют разные исходные положения - сидя, стоя, лежа и т.п., включают физические упражнения в различных вариантах и сочетаниях).</t>
  </si>
  <si>
    <t>При  необходимости  корректируют  движения  и  осанку  ребенка, используя поощрения и игровые приемы.</t>
  </si>
  <si>
    <t>Выделяют время для свободной двигательной активности детей (на физкультурных занятиях, на прогулке, в свободное время в групповом помещении и т.п.).</t>
  </si>
  <si>
    <r>
      <rPr>
        <b/>
        <sz val="14"/>
        <rFont val="Calibri"/>
        <family val="2"/>
        <charset val="204"/>
        <scheme val="minor"/>
      </rPr>
      <t>ПАРАМЕТР 2.5 ХУДОЖЕСТВЕННО - ЭСТЕТИЧЕСКОЕ РАЗВИТИЕ</t>
    </r>
  </si>
  <si>
    <t>2.5.1 РАЗВИТИЕ РЕБЕНКА В МУЗЫКАЛЬНОЙ ДЕЯТЕЛЬНОСТИ</t>
  </si>
  <si>
    <t>Педагоги создают условия для приобщения детей к мировой и национальной музыкальной культуре, стремятся вызвать интерес детей к произведениям классической, народной музыке (организуют прослушивание музыкальных произведений, беседуют об их содержании, композиторах; знакомят с фольклором и т.п.)</t>
  </si>
  <si>
    <t>Развивают у детей представления о различных видах музыкального искусства (опера, балет и т.д.) и различных жанрах музыкальных произведений (вальс, марш, колыбельная и пр.)</t>
  </si>
  <si>
    <t>Знакомят детей с различными выразительными средствами в музыке (лад, мелодия, тембр, темп, сила, высота, длительность звука и пр.)</t>
  </si>
  <si>
    <t>Развивают     у     детей     музыкальный     слух:     звуковысотный, ритмический, тембровый и т.д.</t>
  </si>
  <si>
    <t>Способствуют развитию у детей певческих способностей</t>
  </si>
  <si>
    <t>Знакомят детей с различными, в том числе классическими и народными музыкальными инструментами (рассказывают о старинных и современных музыкальных инструментах, знакомят с их внешним видом и звучанием; учат узнавать и выделять звучание отдельных инструментов и т.п.).</t>
  </si>
  <si>
    <t>Предоставляют   детям   возможность   играть   на   музыкальных инструментах (металлофон, бубен, погремушки и пр.)</t>
  </si>
  <si>
    <t>Стремятся   развивать   у   детей   умение   ритмично   и   пластично двигаться и танцевать в соответствии с характером музыки</t>
  </si>
  <si>
    <t>Предоставляют детям право выбора средств для импровизации и самовыражения (выбор роли, сюжетов, музыкальных инструментов и пр.)</t>
  </si>
  <si>
    <t>Поощряют импровизацию детей в пении, танцах, игре на музыкальных инструментах и пр. (побуждают детей передавать музыкальными  средствами  характерные  особенности  различных персонажей, свои эмоциональные переживания и настроения и т.п.)</t>
  </si>
  <si>
    <t>Поддерживают индивидуальные интересы детей (предоставляют право выбора видов деятельности: пение, танец и пр.; организуют индивидуальные занятия)</t>
  </si>
  <si>
    <t>Поощряют   исполнительское   творчество   детей   в   музыкальной деятельности (участие в музыкальных спектаклях, концертах и др.)</t>
  </si>
  <si>
    <t>В ДОО создана музыкальная среда, способствующая эстетическому развитию и эмоциональному благополучию детей</t>
  </si>
  <si>
    <t>При организации режимных моментов используется соответствующее музыкальное сопровождение (при проведении зарядки, бодрая музыка, колыбельная перед сном, веселая музыка на прогулке, в группах и пр.)</t>
  </si>
  <si>
    <t>2.5.2 РАЗВИТИЕ РЕБЕНКА В ИЗОБРАЗИТЕЛЬНОЙ ДЕЯТЕЛЬНОСТИ</t>
  </si>
  <si>
    <t>Обращают внимание детей на средства выразительности, присущее разным видам изобразительного искусства</t>
  </si>
  <si>
    <t>Педагоги создают условия для развития у детей художественных способностей в разных видах изобразительной деятельности обеспечивают выбор детьми материалов для изобразительной деятельности по своему замыслу (краски, фломастеры, карандаши,сангину;  листы  бумаги  разных  размеров  и  фактуры;  пластилин, глину, тесто, природный и бросовый материал и пр.).</t>
  </si>
  <si>
    <t>Знакомят   детей   с   выразительными   средствами   воплощения художественного замысла (композицией, формой, цветом и пр.)</t>
  </si>
  <si>
    <t>Помогают детям овладевать различными приемами и техниками рисования (кляксография, граттаж, примакивание, штриховка и пр.).</t>
  </si>
  <si>
    <t>Предоставляют    детям    право    свободного    выбора    сюжета, изобразительных средств и материалов</t>
  </si>
  <si>
    <t>Поддерживают  инициативу,  творческое  воображение,  фантазию детей в разных видах изобразительной деятельности</t>
  </si>
  <si>
    <t>Поощряют самостоятельное экспериментирование детей с цветом (смешивание цветов, получение разнообразных оттенков и др.), формой (преобразование, дополнение изображения, составление изображения из элементов разной формы и пр.)</t>
  </si>
  <si>
    <t>В   организации   изобразительной   деятельности   детей   педагоги реализуют индивидуальный подход</t>
  </si>
  <si>
    <t>Стремятся пробудить у каждого ребенка интерес к предлагаемой педагогом теме занятия (используют игровые приемы, сказочные сюжеты, обсуждают с возможные варианты изображения и пр.)</t>
  </si>
  <si>
    <t>Способствуют овладению детьми разными видами аппликации</t>
  </si>
  <si>
    <t>Помогают детям овладевать различными приемами лепки</t>
  </si>
  <si>
    <t>Побуждают  детей  создавать  и  видоизменять  объемные  формы, многофигурные композиции</t>
  </si>
  <si>
    <t>Предоставляют  ребенку  возможность  рисовать  (лепить,  делать аппликацию) в свободное от занятий время.</t>
  </si>
  <si>
    <t>Педагоги создают условия для творческого самовыражения детей в изобразительной деятельности</t>
  </si>
  <si>
    <t>С    уважением    относятся    к    продуктам    детского    творчества (собирают их, экспонируют, предоставляют ребенку право решать, взять рисунок или поделку домой, отдать на выставку, подарить кому-либо и т.п.)</t>
  </si>
  <si>
    <t>При  организации  занятий  педагоги  сочетают  индивидуальные  и коллективные виды изобразительной деятельности детей</t>
  </si>
  <si>
    <t>Предоставляют ребенку право выбора рисовать (лепить, делать аппликацию) по собственному замыслу, либо участвовать в реализации коллективного замысла</t>
  </si>
  <si>
    <t>В коллективных формах изобразительной деятельности создают условия для самореализации каждого ребенка (совместно с детьми создают и обсуждают замысел, подбирают и изготавливают необходимые элементы, распределяют задачи и т.п.).</t>
  </si>
  <si>
    <r>
      <rPr>
        <b/>
        <sz val="12"/>
        <rFont val="Calibri"/>
        <family val="2"/>
        <charset val="204"/>
        <scheme val="minor"/>
      </rPr>
      <t>2.5.3 РАЗВИТИЕ РЕБЕНКА СРЕДСТВАМИ ТЕАТРАЛИЗАЦИИ</t>
    </r>
  </si>
  <si>
    <t>Педагоги предоставляют детям возможность познакомиться с устройством театра (сцена, занавес, зрительный зал, гримерная и пр.)</t>
  </si>
  <si>
    <t>Предоставляют   детям   возможность   участвовать   в   различных спектаклях, постановках</t>
  </si>
  <si>
    <t>Педагоги реализуют индивидуальный подход в организации театрализации для детей (стремятся привлечь каждого ребенка к участию в спектаклях или других выступлениях, предлагают главные роли застенчивым детям, вовлекают в спектакли детей с речевыми трудностями и пр.)</t>
  </si>
  <si>
    <t>Способствуют развитию у детей исполнительских способностей в передаче выразительными средствами драматизации (интонация, мимика, движения, жесты и пр.) характер, настроение персонажей, их переживания, эмоциональные состояния</t>
  </si>
  <si>
    <t>Побуждают   детей   придумывать   новые   сюжеты,   театральные постановки, подбирать к ним атрибуты и костюмы</t>
  </si>
  <si>
    <t>Помогают детям согласовывать свои ролевые действия с действиями партнеров (не перебивать, не заслонять партнера, подыгрывать партеру в соответствии с сюжетом спектакля).</t>
  </si>
  <si>
    <t>Развивают   у   детей   способность   свободно   и   раскрепощенно держаться при выступлении перед взрослыми и сверстниками.</t>
  </si>
  <si>
    <t>Педагоги создают условия для совместной театрализации деятельности детей и взрослых (ставят спектакли с участием детей, родителей, сотрудников; организуют выступления детей старших групп перед малышами и пр.). Значение по показателю</t>
  </si>
  <si>
    <r>
      <rPr>
        <b/>
        <sz val="14"/>
        <rFont val="Calibri"/>
        <family val="2"/>
        <charset val="204"/>
        <scheme val="minor"/>
      </rPr>
      <t>ПАРАМЕТР 3.2 РАЗВИВАЮЩАЯ ПРЕДМЕТНО-ПРОСТРАНСТВЕННАЯ СРЕДА (РППС)</t>
    </r>
  </si>
  <si>
    <t>Пространство группового помещения зонировано, т.е. отгорожено друг от друга элементами мебели или мобильными элементами среды, для одновременной реализации разных видов деятельности (не менее 5 выделенных центров активности по видам деятельности)</t>
  </si>
  <si>
    <t>Детям раннего возраста в центрах активности доступен широкий круг разнообразного оборудования, инструментария, материалов и пр. для реализации своих замыслов в разной деятельности (п. 2.7 ФГОС ДО)</t>
  </si>
  <si>
    <t>Детям дошкольного возраста в центрах активности доступен широкий круг разнообразного оборудования, инструментария, материалов и пр. для реализации своих замыслов в разной деятельности (п. 2.7 ФГОС ДО)</t>
  </si>
  <si>
    <t>Педагог не препятствует свободному выбору детьми материалов, деятельности, участников совместной деятельности.</t>
  </si>
  <si>
    <t>Детям предоставлена возможность осуществления непрерывной самостоятельной (и/или обогащенной взрослым, как партнером) деятельности в группе не менее одного часа в день</t>
  </si>
  <si>
    <t>Для  осуществления  образовательной  деятельности  используются ресурсы всего группового помещения, включая спальни и коридоры</t>
  </si>
  <si>
    <t>РППС доступна, то есть все полки открыты (без дверец), стеллажи для игрушек невысокие (в соответствии с ростом детей группы)</t>
  </si>
  <si>
    <t>В детской мебели не хранятся методические материалы педагогов</t>
  </si>
  <si>
    <t>Пространство   может   быть   быстро   трансформировано   самими детьми легко и быстро для своей игры</t>
  </si>
  <si>
    <t>Используются разнообразные полифункциональные предметы и природные материалы (напр., строительные блоки могут каждый раз превращаться в разные предметы)</t>
  </si>
  <si>
    <t>Организация      пространства      не      вызывает      ощущения      ее перенасыщения, загромождения и эстетического диссонанса</t>
  </si>
  <si>
    <t>Предусмотрено  создание  и  оснащение  пространства  для  отдыха детей в течение дня</t>
  </si>
  <si>
    <t>В   наличии   и   функциональны   предметы   для   моделирования пространства детьми (ширмы, модули, тележки и т.д.)</t>
  </si>
  <si>
    <t>Продукты детской деятельности систематически включаются в РППС детского сада (игры своими руками, атрибуты к играм, конструированию, раздаточный материал и пр.)</t>
  </si>
  <si>
    <t>Все продукты детской деятельности оригинальны, сделаны не по образцу педагога</t>
  </si>
  <si>
    <t>В РППС присутствуют элементы декора, сделанные руками детей</t>
  </si>
  <si>
    <t>В РППС присутствуют элементы «говорящей среды»: социальные опросы, азбуки темы, визуальная поддержка и пр.</t>
  </si>
  <si>
    <t>В    РППС    группы     соблюдаются    требования    действующих санитарных правил, норм, гигиенических требований</t>
  </si>
  <si>
    <t>Принятие мер, направленных на повышение качества образовательных условий в дошкольных образовательных организациях (приказ о проведении утвержденного комплекса мер, дорожная карта с перечнем мер/мероприятий, утвержденный план по устранению выявленных в ходе проведения анализа недостатков).</t>
  </si>
  <si>
    <t>КРИТЕРИЙ 2. ПОВЫШЕНИЕ КАЧЕСТВА СОДЕРЖАНИЯ ОБРАЗОВАТЕЛЬНОЙ ДЕЯТЕЛЬНОСТИ В ДОО</t>
  </si>
  <si>
    <r>
      <rPr>
        <b/>
        <sz val="12"/>
        <rFont val="Calibri"/>
        <family val="2"/>
        <charset val="204"/>
        <scheme val="minor"/>
      </rPr>
      <t>ПАРАМЕТР 2.1 ПОЗНАВАТЕЛЬНОЕ РАЗВИТИЕ</t>
    </r>
  </si>
  <si>
    <r>
      <rPr>
        <b/>
        <sz val="10"/>
        <rFont val="Calibri"/>
        <family val="2"/>
        <charset val="204"/>
        <scheme val="minor"/>
      </rPr>
      <t>Показатель подтверждается с превосходством
4</t>
    </r>
  </si>
  <si>
    <r>
      <rPr>
        <sz val="10"/>
        <rFont val="Calibri"/>
        <family val="2"/>
        <charset val="204"/>
        <scheme val="minor"/>
      </rPr>
      <t>Созданы условия для ознакомления детей с окружающим социальным и предметным миром (наблюдения, экскурсии, просмотр видео- и фото материалов, наличие альбомов, иллюстраций).</t>
    </r>
  </si>
  <si>
    <r>
      <rPr>
        <sz val="10"/>
        <rFont val="Calibri"/>
        <family val="2"/>
        <charset val="204"/>
        <scheme val="minor"/>
      </rPr>
      <t>Педагоги   развивают   пространственные   представления   детей: обращают   внимание  на   расположение   предметов   («верх-низ»,
«над-под», «рядом», «справа», «слева» и др.); ориентироваться в (по словесной инструкции, плану, схемам и пр.).</t>
    </r>
  </si>
  <si>
    <r>
      <rPr>
        <sz val="10"/>
        <rFont val="Calibri"/>
        <family val="2"/>
        <charset val="204"/>
        <scheme val="minor"/>
      </rPr>
      <t>Созданы условия для ознакомления детей с многообразием архитектурных форм и построек (рассматривают иллюстрированные альбомы, открытки, слайды с изображением зданий, площадей, мостов, фонтанов, обращают внимание детей на архитектурные элементы – арки, колонны, фронтоны и т.п.).</t>
    </r>
  </si>
  <si>
    <r>
      <rPr>
        <sz val="10"/>
        <rFont val="Calibri"/>
        <family val="2"/>
        <charset val="204"/>
        <scheme val="minor"/>
      </rPr>
      <t>Созданы условия для ознакомления детей с возможностями технического конструирования (рассматривают изображения и модели машин, самолетов, кораблей, космических ракет и пр., обращают внимание на детали различных конструкций – колеса, капот, крылья, мачта и др.).</t>
    </r>
  </si>
  <si>
    <r>
      <rPr>
        <sz val="10"/>
        <rFont val="Calibri"/>
        <family val="2"/>
        <charset val="204"/>
        <scheme val="minor"/>
      </rPr>
      <t>Педагоги:
Поощряют любые обращения детей к взрослому (отвечают на все вопросы ребенка, внимательно относятся к его высказываниям, суждениям, фантазиям, помогают выражать словами свои чувства и переживания).</t>
    </r>
  </si>
  <si>
    <r>
      <rPr>
        <sz val="10"/>
        <rFont val="Calibri"/>
        <family val="2"/>
        <charset val="204"/>
        <scheme val="minor"/>
      </rPr>
      <t>Развивают интерес к различным жанрам литературного творчества (читают сказки, рассказы, стихи, знакомят с фольклорными произведениями; смотрят и слушают аудио- и видео-записи; побуждают детей рассказывать стихи, сказки наизусть).</t>
    </r>
  </si>
  <si>
    <r>
      <rPr>
        <sz val="10"/>
        <rFont val="Calibri"/>
        <family val="2"/>
        <charset val="204"/>
        <scheme val="minor"/>
      </rPr>
      <t>Побуждают детей к словотворчеству (напр., младший возраст- придумать название сказки, имя герою; средний, старший предлагают сочинять сказки, стишки, загадки, изменять и придумывать слова и т.п.; поддерживают инициативу детей в словотворчестве).</t>
    </r>
  </si>
  <si>
    <r>
      <rPr>
        <sz val="10"/>
        <rFont val="Calibri"/>
        <family val="2"/>
        <charset val="204"/>
        <scheme val="minor"/>
      </rPr>
      <t>Педагоги создают условия для развития речевого мышления детей (предлагают  проговаривать  вслух  собственные  умозаключения:
«Почему ты так думаешь?», «Объясни, что ты имел ввиду» и пр.)</t>
    </r>
  </si>
  <si>
    <r>
      <rPr>
        <sz val="10"/>
        <rFont val="Calibri"/>
        <family val="2"/>
        <charset val="204"/>
        <scheme val="minor"/>
      </rPr>
      <t>Поощряют самостоятельное планирование детьми своей деятельности (спрашивают, что ребенок собирается построить или нарисовать; предлагают объяснить или рассказать другому ребенку, как можно сделать что-либо; побуждают детей договариваться о распределении ролей и последовательности событий в игре и т.п.).</t>
    </r>
  </si>
  <si>
    <r>
      <rPr>
        <sz val="10"/>
        <rFont val="Calibri"/>
        <family val="2"/>
        <charset val="204"/>
        <scheme val="minor"/>
      </rPr>
      <t>Пробуждают у детей интерес к письменной речи (организуют игры, в ходе которых дети изготавливают книжки-самоделки, «пишут» письма, рецепты и пр.; предлагают детям рассматривать книги, журналы, альбомы и т.п.).</t>
    </r>
  </si>
  <si>
    <r>
      <rPr>
        <sz val="10"/>
        <rFont val="Calibri"/>
        <family val="2"/>
        <charset val="204"/>
        <scheme val="minor"/>
      </rPr>
      <t xml:space="preserve">Знакомят с буквами, со звуковым составом слова *
* </t>
    </r>
    <r>
      <rPr>
        <i/>
        <sz val="10"/>
        <rFont val="Calibri"/>
        <family val="2"/>
        <charset val="204"/>
        <scheme val="minor"/>
      </rPr>
      <t>начиная со средней группы</t>
    </r>
  </si>
  <si>
    <r>
      <rPr>
        <sz val="10"/>
        <rFont val="Calibri"/>
        <family val="2"/>
        <charset val="204"/>
        <scheme val="minor"/>
      </rPr>
      <t>Педагоги приобщают детей к нравственным ценностям. Способствуют формированию у детей представлений о добре и зле (вместе с детьми обсуждают различные ситуации из жизни, из рассказов, сказок, обращая внимание на проявления щедрости, жадности, честности, лживости, злости, доброты и др.)</t>
    </r>
  </si>
  <si>
    <r>
      <rPr>
        <sz val="10"/>
        <rFont val="Calibri"/>
        <family val="2"/>
        <charset val="204"/>
        <scheme val="minor"/>
      </rPr>
      <t>Педагоги:
Способствуют формированию представлений о пользе, целесообразности физической активности (рассказывают о необходимости утренней зарядки, занятий спортом, о значении физических упражнений для развития мышц и т.п.).</t>
    </r>
  </si>
  <si>
    <r>
      <rPr>
        <sz val="10"/>
        <rFont val="Calibri"/>
        <family val="2"/>
        <charset val="204"/>
        <scheme val="minor"/>
      </rPr>
      <t>Поощряют импровизацию детей в ходе подвижных игр (привнесение новых двигательных элементов, изменение правил), придумывание новых подвижных игр, включение детьми двигательных элементов в сюжетно-ролевые игры.</t>
    </r>
  </si>
  <si>
    <r>
      <rPr>
        <sz val="10"/>
        <rFont val="Calibri"/>
        <family val="2"/>
        <charset val="204"/>
        <scheme val="minor"/>
      </rPr>
      <t>Создают условия для развития музыкального творчества детей на основе синтеза искусств, используя сочетание разных видов деятельности - музыкальной, изобразительной, художественно- речевой, игр-драматизаций и т.п.</t>
    </r>
  </si>
  <si>
    <r>
      <rPr>
        <sz val="10"/>
        <rFont val="Calibri"/>
        <family val="2"/>
        <charset val="204"/>
        <scheme val="minor"/>
      </rPr>
      <t>Педагоги организуют совместную музыкальную деятельность детей и взрослых (создают детский/детско-взрослый хор, оркестр, танцевальный ансамбль; проводят совместные праздники с участием детей, родителей и сотрудников)</t>
    </r>
  </si>
  <si>
    <r>
      <rPr>
        <sz val="10"/>
        <rFont val="Calibri"/>
        <family val="2"/>
        <charset val="204"/>
        <scheme val="minor"/>
      </rPr>
      <t>Педагоги стремятся вызвать у детей интерес к произведениям изобразительного искусства разных видов и жанров, народного и декоративно-прикладного творчества (знакомят с произведениями живописи, скульптуры, графики и пр.: организуют экскурсии в музеи, на выставки; устраивают экспозиции произведений художников; рассматривают вместе с детьми репродукции произведений классического изобразительного искусства, образцы народно-прикладного творчества; рассказывают о живописи и художниках, демонстрируют фильмы и т.п.)</t>
    </r>
  </si>
  <si>
    <r>
      <rPr>
        <sz val="10"/>
        <rFont val="Calibri"/>
        <family val="2"/>
        <charset val="204"/>
        <scheme val="minor"/>
      </rPr>
      <t>Способствуют овладению детьми навыками художественного труда (техникой оригами, папье-маше и др.) в изготовлении игрушек, панно из природного и бросового материала и пр.</t>
    </r>
  </si>
  <si>
    <r>
      <rPr>
        <sz val="10"/>
        <rFont val="Calibri"/>
        <family val="2"/>
        <charset val="204"/>
        <scheme val="minor"/>
      </rPr>
      <t>Побуждают детей лепить, рисовать и т.д. по мотивам сказок, народного и декоративно-прикладного искусства (игрушки, бытовые предметы, предметы народных промыслов)</t>
    </r>
  </si>
  <si>
    <r>
      <rPr>
        <sz val="10"/>
        <rFont val="Calibri"/>
        <family val="2"/>
        <charset val="204"/>
        <scheme val="minor"/>
      </rPr>
      <t>Способствуют развитию у детей интереса к театральному искусству (организуют посещение театра, просмотр и прослушивание телевизионных и радио-спектаклей, аудио- и видеозаписей, показывают слайды, диафильмы и пр.)</t>
    </r>
  </si>
  <si>
    <r>
      <rPr>
        <sz val="10"/>
        <rFont val="Calibri"/>
        <family val="2"/>
        <charset val="204"/>
        <scheme val="minor"/>
      </rPr>
      <t>Знакомят детей с театральными жанрами (драматическим, музыкальном, кукольным театрами - би-ба-бо, настольным, теневым, пальчиковым и др. - цирком, и т.п.)</t>
    </r>
  </si>
  <si>
    <r>
      <rPr>
        <sz val="10"/>
        <rFont val="Calibri"/>
        <family val="2"/>
        <charset val="204"/>
        <scheme val="minor"/>
      </rPr>
      <t>Педагоги создают условия для взаимосвязи, театрализации  и других видов деятельности в педагогическом процессе (используют игры-драматизации на занятиях по развитию речи и музыкальных занятиях, при чтении художественной литературы, организации сюжетно-ролевой игры; на занятиях по художественному труду изготавливают атрибуты и элементы декораций и костюмов и пр.).</t>
    </r>
  </si>
  <si>
    <r>
      <rPr>
        <sz val="10"/>
        <rFont val="Calibri"/>
        <family val="2"/>
        <charset val="204"/>
        <scheme val="minor"/>
      </rPr>
      <t>Детские  работы  подписаны  именами  детей  (по  возможности  и желанию – лично детьми)</t>
    </r>
  </si>
  <si>
    <r>
      <rPr>
        <sz val="10"/>
        <rFont val="Calibri"/>
        <family val="2"/>
        <charset val="204"/>
        <scheme val="minor"/>
      </rPr>
      <t>Оформление пространства отражает интересы детей в настоящий момент (напр., реализуемые в настоящий момент темы, детские проекты, идеи), при активном участии воспитанников</t>
    </r>
  </si>
  <si>
    <t>КРИТЕРИЙ 5. КАЧЕСТВО ОБЕСПЕЧЕНИЯ ЗДОРОВЬЯ, БЕЗОПАСНОСТИ И КАЧЕСТВА УСЛУГ ПО ПРИСМОТРУ И УХОДУ</t>
  </si>
  <si>
    <t>ПАРАМЕТР 5.1 СОХРАНЕНИЕ ЗДОРОВЬЯ ДЕТЕЙ</t>
  </si>
  <si>
    <t>ПАРАМЕТР 5.3 ОБЕСПЕЧЕНИЕ КАЧЕСТВА УСЛУГ ПО ПРИСМОТРУ И УХОДУ</t>
  </si>
  <si>
    <t xml:space="preserve">Всего показателей по параметру: 4                                                                            
</t>
  </si>
  <si>
    <t xml:space="preserve">Среднее арифметическое значение по параметру:
</t>
  </si>
  <si>
    <t xml:space="preserve">Всего показателей по параметру: 2    
</t>
  </si>
  <si>
    <t xml:space="preserve">
Среднее арифметическое значение по параметру:
</t>
  </si>
  <si>
    <t xml:space="preserve">Всего показателей по параметру: 6                                                             
</t>
  </si>
  <si>
    <t xml:space="preserve">Всего показателей по параметру: 5    
</t>
  </si>
  <si>
    <t xml:space="preserve">Среднее арифметическое значение по параметру:   
</t>
  </si>
  <si>
    <t xml:space="preserve">Всего показателей по параметру: 2                                                    </t>
  </si>
  <si>
    <t xml:space="preserve">Всего показателей по параметру: 17                        
</t>
  </si>
  <si>
    <t xml:space="preserve">Всего показателей по параметру: 15                                                        
</t>
  </si>
  <si>
    <t xml:space="preserve">Всего показателей по параметру: 13                                                         
</t>
  </si>
  <si>
    <t xml:space="preserve">Всего показателей по параметру: 11                                                       
</t>
  </si>
  <si>
    <t xml:space="preserve">Всего показателей по параметру: 49                                                           
</t>
  </si>
  <si>
    <t xml:space="preserve">Всего показателей по параметру: 19                                                           
</t>
  </si>
  <si>
    <t xml:space="preserve">Всего показателей по параметру: 21                                                         
</t>
  </si>
  <si>
    <t xml:space="preserve">Всего показателей по параметру: 9                                                             
</t>
  </si>
  <si>
    <t xml:space="preserve">Всего показателей по параметру: 8                                          
</t>
  </si>
  <si>
    <t xml:space="preserve">Всего показателей по параметру: 4                                         
</t>
  </si>
  <si>
    <t xml:space="preserve">Всего показателей по параметру: 4                                               
</t>
  </si>
  <si>
    <t xml:space="preserve"> Среднее арифметическое значение по параметру:
</t>
  </si>
  <si>
    <t xml:space="preserve">Всего показателей по параметру: 11                                    
</t>
  </si>
  <si>
    <t xml:space="preserve">Всего показателей по параметру: 9                                               
</t>
  </si>
  <si>
    <t xml:space="preserve">Всего показателей по параметру: 9                                                
</t>
  </si>
  <si>
    <t>Показатель скорее не подтверждается       1</t>
  </si>
  <si>
    <t>Показатель        скорее подтверждается        2</t>
  </si>
  <si>
    <t>Показатель  подтверждается     3</t>
  </si>
  <si>
    <t>Показатель  подтверждается       3</t>
  </si>
  <si>
    <t>КРИТЕРИЙ 4. КАЧЕСТВО ВЗАИМОДЕЙСТВИЯ С СЕМЬЕЙ</t>
  </si>
  <si>
    <t>ПАРАМЕТР 4.1 ИНФОРМИРОВАННОСТЬ О ДЕЯТЕЛЬНОСТИ ДОО</t>
  </si>
  <si>
    <t>ПАРАМЕТР 4.2 ВОВЛЕЧЕННОСТЬ РОДИТЕЛЕЙ В ОБРАЗОВАТЕЛЬНЫЙ ПРОЦЕСС</t>
  </si>
  <si>
    <t>ПАРАМЕТР 4.3 УДОВЛЕТВОРЕННОСТЬ РОДИТЕЛЕЙ КАЧЕСТВОМ ПРЕДОСТАВЛЯЕМЫХ ДОО УСЛУГ</t>
  </si>
  <si>
    <t>Информацию о жизни детей в детском саду я получаю своевременно</t>
  </si>
  <si>
    <t>Информация о деятельности детского сада размещается в удобном для меня месте</t>
  </si>
  <si>
    <t>Я знаком с принципами образовательной деятельности нашего детского сада и поддерживаю их</t>
  </si>
  <si>
    <t>Я ознакомлен с образовательной программой детского сада и приоритетными направлениями развития детей</t>
  </si>
  <si>
    <t>Я доволен, что официальный сайт детского сада содержит всю необходимую информацию по вопросам образования моего ребенка</t>
  </si>
  <si>
    <t>Я получаю в достаточной степени информирование о наиболее сложных периодах в развития ребенка (кризис одного года, трех лет и т.п.)</t>
  </si>
  <si>
    <t>Я получаю информирование в достаточной степени о характере нарушений ребенка</t>
  </si>
  <si>
    <t xml:space="preserve">Всего показателей по параметру: 7                                                                            
</t>
  </si>
  <si>
    <t>Я, как родитель, имею возможность совместного с сотрудниками детского сада обсуждения достижений и возникающих трудностей моего ребенка</t>
  </si>
  <si>
    <t>Детский сад работает в тесном сотрудничестве с родителями</t>
  </si>
  <si>
    <t>У меня, как родителя, есть возможность участвовать в образовательной деятельности, режимных процессах, играх в группе</t>
  </si>
  <si>
    <t>При постановке коррекционно-развивающих и социальных задач раюоты с моим ребенком учитывают мое мнение</t>
  </si>
  <si>
    <t>При подготовке и проведении праздников, развлечений узнаются мои предложения (при предварительном анкетировании)</t>
  </si>
  <si>
    <t>Планирование родительских собраний, клубов происходит по темам, которые заявили мы, родители. Учитывалось и мое мнение</t>
  </si>
  <si>
    <t>Я имею возможность оставлять отзывы, пожелания, критические замечания различными способами (например, с помощью "электронного опроса через различные мессенджеры, сайт, открытые формы для голосования, "корзинки предложений")</t>
  </si>
  <si>
    <t>В детском саду разработан комплекс мероприятий на вовлечение родителей в образовательную деятельность ДОО (годовой план, перспективное планирование и др.)</t>
  </si>
  <si>
    <t>Я чувствую себя партнером детского сада в организации образовательной деятельности и воспитательного процесса</t>
  </si>
  <si>
    <t>Я принимал участие в определении содержания образовательной программы детского сада (учитывалось мнение родителей и направлениях деятельности части Программы, наполняемой детским садом)</t>
  </si>
  <si>
    <t xml:space="preserve">Всего показателей по параметру: 10 
</t>
  </si>
  <si>
    <t>Я доволен, что ребенок посещает детский сад с удовольствием</t>
  </si>
  <si>
    <t>Мне нравится, что сотрудники детского сада компетентны и прикладывают все усилия, чтобы мой ребенок хорошо развивался и получал разнообразный опыт</t>
  </si>
  <si>
    <t>Я вижу хорошие результаты развития моего ребенка в детском саду</t>
  </si>
  <si>
    <t xml:space="preserve">Я удовлетворен качеством и вариативностью бесплатных образовательных услуг, предоставляемых ДОО </t>
  </si>
  <si>
    <t>Мне кажется, что педагогами детского сада сделано все возможное для коррекции и компенсации нарушений развития ребенка</t>
  </si>
  <si>
    <t>Я уверен в качестве питания в детском саду</t>
  </si>
  <si>
    <t>Мне нравится, что в детском саду учитываются интересы моего ребенка, поддерживают его инициативу</t>
  </si>
  <si>
    <t>Я доволен, что в детском саду созданы доброжелательные и вежливые взаимоотношения с родителями воспитанников</t>
  </si>
  <si>
    <t>Я уверен в безопасности моего ребенка в свду, созданы безопасные условия в группах и на территории. Это здорово.</t>
  </si>
  <si>
    <t>Я наблюдаю, что деятельность группы и детского сада в целом совершенствуется с учетом мнения родителей</t>
  </si>
  <si>
    <t>Я удовлетворен качеством и вариативностью  услуг, оказываемых на платной основе (если таковые есть)</t>
  </si>
  <si>
    <t xml:space="preserve">Всего показателей по параметру: 11                                                           
</t>
  </si>
  <si>
    <t>Наличие Программы развития ДОО</t>
  </si>
  <si>
    <t xml:space="preserve">Всего показателей по параметру: 3                                               
</t>
  </si>
  <si>
    <t>ПАРАМЕТР 6.4 СОЦИАЛЬНОЕ ПАРТНЕРСТВО</t>
  </si>
  <si>
    <t xml:space="preserve">КРИТЕРИЙ 7. ЭФФЕКТИВНОСТЬ РЕАЛИЗАЦИИ  РАБОЧЕЙ  ПРОГРАММЫ ВОСПИТАНИЯ </t>
  </si>
  <si>
    <t>ПАРАМЕТР 7.1 ЦЕННОСТНО-ЦЕЛЕВЫЕ ОСНОВЫ И ПЛАНИРУЕМЫЕ РЕЗУЛЬТАТЫ ВОСПИТАНИЯ</t>
  </si>
  <si>
    <t>Рабочая программа размещена на сайте ДОО</t>
  </si>
  <si>
    <t>Рабочая программа воспитания соответствует примерной программе ФГБОУ "Институт изучения детства, семьи и воспитания Российской академии образования"</t>
  </si>
  <si>
    <t>Цель соответствует примерной программе воспитания, сформулированы задачи воспитания</t>
  </si>
  <si>
    <t>В ее основе лежат основные ценности: Ценности Родины и природы; Ценности человека, дружбы и семьи; Ценность знания; ценность здоровья; Ценность труда; Ценность культуры и красоты</t>
  </si>
  <si>
    <t>Представлен уклад организации</t>
  </si>
  <si>
    <t>Представлены Общности (сообщество ДОО)</t>
  </si>
  <si>
    <t xml:space="preserve">Представлены деятельности культурные практики </t>
  </si>
  <si>
    <t xml:space="preserve">Представлены Целевые ориентиры воспитательной работы для детей дошкольного возраста
- для детей младенческого и раннего возраста (до 3 лет)
- для детей дошкольного возраста (до 8 лет)
</t>
  </si>
  <si>
    <t xml:space="preserve">Всего показателей по параметру: 8                                  
</t>
  </si>
  <si>
    <t>ПАРАМЕТР 7.2 СООТВЕТСТВИЕ СОДЕРЖАНИЯ, ВИДЫ И ФОРМЫ ВОСПИТАТЕЛЬНОЙ ДЕЯТЕЛЬНОСТИ</t>
  </si>
  <si>
    <t>Представлены основные направления воспитания (социальное, познавательное, трудовое, этико-эстетическое, патриотическое, физическое и оздоровительное)</t>
  </si>
  <si>
    <t>Описаны особенности взаимодействия педагогического коллектива с семьями воспитанников</t>
  </si>
  <si>
    <t xml:space="preserve">Всего показателей по параметру: 2                                              
</t>
  </si>
  <si>
    <t>ПАРАМЕТР 7.3 ОРГАНИЗАЦИЯ ВОСПИТАЛЬНОЙ ДЕЯТЕЛЬНОСТИ</t>
  </si>
  <si>
    <t>Представлено взаимодействие взрослого с детьми через события в ДОО</t>
  </si>
  <si>
    <t>Описаны особенности организации предметно-пространственной среды</t>
  </si>
  <si>
    <t>Представлено кадровое обеспечение процесса</t>
  </si>
  <si>
    <t>Представлено нормативно-методическое обеспечение рабочей Программы воспитания</t>
  </si>
  <si>
    <t>Представлены требования к условиям работы с особыми категориями детей</t>
  </si>
  <si>
    <t>Представлен календарный план воспитательной работы</t>
  </si>
  <si>
    <t xml:space="preserve">Всего показателей по параметру: 6                                                
</t>
  </si>
  <si>
    <t>КРИТЕРИЙ 7</t>
  </si>
  <si>
    <t>Подписаны договора о сотрудничестве с различными социальными партнерами (Школа, библиотека. Дом Культуры и др.)</t>
  </si>
  <si>
    <t>Результаты эффективное взаимодействия с образовательными и социальными организациями (фото, видео материалы, сценарии совместных мероприятий)</t>
  </si>
  <si>
    <t>В наличии имеются планы совместного взаимодействия с социальными партнерами</t>
  </si>
  <si>
    <t>КРИТЕРИЙ 3. КАЧЕСТВО ОБРАЗОВАТЕЛЬНЫХ УСЛОВИЙ В ДОО</t>
  </si>
  <si>
    <t>Средняя по критерию</t>
  </si>
  <si>
    <t>Внутренняя экспертиза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</si>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</sst>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;###0"/>
    <numFmt numFmtId="165" formatCode="#,##0;#,##0"/>
    <numFmt numFmtId="166" formatCode="0.0"/>
    <numFmt numFmtId="167" formatCode="#,##0.0;#,##0.0"/>
  </numFmts>
  <fonts count="22" x14ac:knownFonts="1">
    <font>
      <sz val="10"/>
      <color rgb="FF000000"/>
      <name val="Times New Roman"/>
      <charset val="204"/>
    </font>
    <font>
      <b/>
      <sz val="14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7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vertical="top"/>
    </xf>
    <xf numFmtId="0" fontId="4" fillId="0" borderId="11" xfId="0" applyFont="1" applyFill="1" applyBorder="1" applyAlignment="1">
      <alignment vertical="top"/>
    </xf>
    <xf numFmtId="0" fontId="4" fillId="0" borderId="1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166" fontId="11" fillId="0" borderId="5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166" fontId="11" fillId="0" borderId="7" xfId="0" applyNumberFormat="1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vertical="top" wrapText="1"/>
    </xf>
    <xf numFmtId="0" fontId="11" fillId="0" borderId="14" xfId="0" applyFont="1" applyFill="1" applyBorder="1" applyAlignment="1">
      <alignment vertical="top" wrapText="1"/>
    </xf>
    <xf numFmtId="0" fontId="2" fillId="0" borderId="2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/>
    </xf>
    <xf numFmtId="164" fontId="4" fillId="0" borderId="5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166" fontId="9" fillId="0" borderId="7" xfId="0" applyNumberFormat="1" applyFont="1" applyFill="1" applyBorder="1" applyAlignment="1">
      <alignment horizontal="center" vertical="top" wrapText="1"/>
    </xf>
    <xf numFmtId="166" fontId="1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64" fontId="11" fillId="0" borderId="5" xfId="0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64" fontId="4" fillId="0" borderId="5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164" fontId="4" fillId="0" borderId="5" xfId="0" applyNumberFormat="1" applyFont="1" applyFill="1" applyBorder="1" applyAlignment="1">
      <alignment horizontal="center" vertical="top" wrapText="1"/>
    </xf>
    <xf numFmtId="166" fontId="9" fillId="0" borderId="0" xfId="0" applyNumberFormat="1" applyFont="1" applyFill="1" applyBorder="1" applyAlignment="1">
      <alignment horizontal="center" vertical="top" wrapText="1"/>
    </xf>
    <xf numFmtId="166" fontId="9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166" fontId="19" fillId="0" borderId="5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/>
    </xf>
    <xf numFmtId="167" fontId="19" fillId="0" borderId="5" xfId="0" applyNumberFormat="1" applyFont="1" applyFill="1" applyBorder="1" applyAlignment="1">
      <alignment horizontal="center" vertical="top" wrapText="1"/>
    </xf>
    <xf numFmtId="166" fontId="19" fillId="0" borderId="7" xfId="0" applyNumberFormat="1" applyFont="1" applyFill="1" applyBorder="1" applyAlignment="1">
      <alignment horizontal="center" vertical="top" wrapText="1"/>
    </xf>
    <xf numFmtId="165" fontId="18" fillId="0" borderId="5" xfId="0" applyNumberFormat="1" applyFont="1" applyFill="1" applyBorder="1" applyAlignment="1">
      <alignment horizontal="center" vertical="top" wrapText="1"/>
    </xf>
    <xf numFmtId="166" fontId="19" fillId="0" borderId="5" xfId="0" applyNumberFormat="1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center" vertical="top"/>
    </xf>
    <xf numFmtId="166" fontId="20" fillId="0" borderId="5" xfId="0" applyNumberFormat="1" applyFont="1" applyFill="1" applyBorder="1" applyAlignment="1">
      <alignment horizontal="center" vertical="top" wrapText="1"/>
    </xf>
    <xf numFmtId="167" fontId="20" fillId="0" borderId="5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vertical="top"/>
    </xf>
    <xf numFmtId="166" fontId="21" fillId="0" borderId="0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164" fontId="4" fillId="0" borderId="6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164" fontId="4" fillId="0" borderId="5" xfId="0" applyNumberFormat="1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Критерий 1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Сводная!$B$5:$B$9</c:f>
              <c:numCache>
                <c:formatCode>0.0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9458176"/>
        <c:axId val="69459968"/>
        <c:axId val="0"/>
      </c:bar3DChart>
      <c:catAx>
        <c:axId val="69458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69459968"/>
        <c:crosses val="autoZero"/>
        <c:auto val="1"/>
        <c:lblAlgn val="ctr"/>
        <c:lblOffset val="100"/>
        <c:noMultiLvlLbl val="0"/>
      </c:catAx>
      <c:valAx>
        <c:axId val="6945996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69458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Критерий 2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Сводная!$D$5:$D$9</c:f>
              <c:numCache>
                <c:formatCode>#,##0.0;#,##0.0</c:formatCode>
                <c:ptCount val="5"/>
                <c:pt idx="0">
                  <c:v>2.6470588235294117</c:v>
                </c:pt>
                <c:pt idx="1">
                  <c:v>2.7333333333333334</c:v>
                </c:pt>
                <c:pt idx="2">
                  <c:v>2.7692307692307692</c:v>
                </c:pt>
                <c:pt idx="3">
                  <c:v>2.7272727272727271</c:v>
                </c:pt>
                <c:pt idx="4">
                  <c:v>2.6122448979591835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9764608"/>
        <c:axId val="69766144"/>
        <c:axId val="0"/>
      </c:bar3DChart>
      <c:catAx>
        <c:axId val="69764608"/>
        <c:scaling>
          <c:orientation val="minMax"/>
        </c:scaling>
        <c:delete val="0"/>
        <c:axPos val="b"/>
        <c:majorTickMark val="none"/>
        <c:minorTickMark val="none"/>
        <c:tickLblPos val="nextTo"/>
        <c:crossAx val="69766144"/>
        <c:crosses val="autoZero"/>
        <c:auto val="1"/>
        <c:lblAlgn val="ctr"/>
        <c:lblOffset val="100"/>
        <c:noMultiLvlLbl val="0"/>
      </c:catAx>
      <c:valAx>
        <c:axId val="69766144"/>
        <c:scaling>
          <c:orientation val="minMax"/>
        </c:scaling>
        <c:delete val="0"/>
        <c:axPos val="l"/>
        <c:majorGridlines/>
        <c:numFmt formatCode="#,##0.0;#,##0.0" sourceLinked="1"/>
        <c:majorTickMark val="none"/>
        <c:minorTickMark val="none"/>
        <c:tickLblPos val="nextTo"/>
        <c:crossAx val="697646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Критерий 3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Сводная!$B$13:$B$15</c:f>
              <c:numCache>
                <c:formatCode>0.0</c:formatCode>
                <c:ptCount val="3"/>
                <c:pt idx="0">
                  <c:v>2.6315789473684212</c:v>
                </c:pt>
                <c:pt idx="1">
                  <c:v>2.4285714285714284</c:v>
                </c:pt>
                <c:pt idx="2">
                  <c:v>2.6666666666666665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0918912"/>
        <c:axId val="70920448"/>
        <c:axId val="0"/>
      </c:bar3DChart>
      <c:catAx>
        <c:axId val="70918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70920448"/>
        <c:crosses val="autoZero"/>
        <c:auto val="1"/>
        <c:lblAlgn val="ctr"/>
        <c:lblOffset val="100"/>
        <c:noMultiLvlLbl val="0"/>
      </c:catAx>
      <c:valAx>
        <c:axId val="7092044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709189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Критерий 4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Сводная!$D$13:$D$15</c:f>
              <c:numCache>
                <c:formatCode>#,##0.0;#,##0.0</c:formatCode>
                <c:ptCount val="3"/>
                <c:pt idx="0">
                  <c:v>2.9658986175115207</c:v>
                </c:pt>
                <c:pt idx="1">
                  <c:v>2.6648387096774195</c:v>
                </c:pt>
                <c:pt idx="2">
                  <c:v>2.9436950146627567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0938624"/>
        <c:axId val="70940160"/>
        <c:axId val="0"/>
      </c:bar3DChart>
      <c:catAx>
        <c:axId val="70938624"/>
        <c:scaling>
          <c:orientation val="minMax"/>
        </c:scaling>
        <c:delete val="0"/>
        <c:axPos val="b"/>
        <c:majorTickMark val="none"/>
        <c:minorTickMark val="none"/>
        <c:tickLblPos val="nextTo"/>
        <c:crossAx val="70940160"/>
        <c:crosses val="autoZero"/>
        <c:auto val="1"/>
        <c:lblAlgn val="ctr"/>
        <c:lblOffset val="100"/>
        <c:noMultiLvlLbl val="0"/>
      </c:catAx>
      <c:valAx>
        <c:axId val="70940160"/>
        <c:scaling>
          <c:orientation val="minMax"/>
        </c:scaling>
        <c:delete val="0"/>
        <c:axPos val="l"/>
        <c:majorGridlines/>
        <c:numFmt formatCode="#,##0.0;#,##0.0" sourceLinked="1"/>
        <c:majorTickMark val="none"/>
        <c:minorTickMark val="none"/>
        <c:tickLblPos val="nextTo"/>
        <c:crossAx val="709386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Критерий 5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Сводная!$B$19:$B$21</c:f>
              <c:numCache>
                <c:formatCode>0.0</c:formatCode>
                <c:ptCount val="3"/>
                <c:pt idx="0">
                  <c:v>2.75</c:v>
                </c:pt>
                <c:pt idx="1">
                  <c:v>2.5</c:v>
                </c:pt>
                <c:pt idx="2">
                  <c:v>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0980352"/>
        <c:axId val="70981888"/>
        <c:axId val="0"/>
      </c:bar3DChart>
      <c:catAx>
        <c:axId val="70980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70981888"/>
        <c:crosses val="autoZero"/>
        <c:auto val="1"/>
        <c:lblAlgn val="ctr"/>
        <c:lblOffset val="100"/>
        <c:noMultiLvlLbl val="0"/>
      </c:catAx>
      <c:valAx>
        <c:axId val="7098188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709803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Критерий 6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Сводная!$D$19:$D$22</c:f>
              <c:numCache>
                <c:formatCode>#,##0.0;#,##0.0</c:formatCode>
                <c:ptCount val="4"/>
                <c:pt idx="0">
                  <c:v>2.8181818181818183</c:v>
                </c:pt>
                <c:pt idx="1">
                  <c:v>2.5555555555555554</c:v>
                </c:pt>
                <c:pt idx="2">
                  <c:v>2.2222222222222223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1012352"/>
        <c:axId val="71013888"/>
        <c:axId val="0"/>
      </c:bar3DChart>
      <c:catAx>
        <c:axId val="71012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71013888"/>
        <c:crosses val="autoZero"/>
        <c:auto val="1"/>
        <c:lblAlgn val="ctr"/>
        <c:lblOffset val="100"/>
        <c:noMultiLvlLbl val="0"/>
      </c:catAx>
      <c:valAx>
        <c:axId val="71013888"/>
        <c:scaling>
          <c:orientation val="minMax"/>
        </c:scaling>
        <c:delete val="0"/>
        <c:axPos val="l"/>
        <c:majorGridlines/>
        <c:numFmt formatCode="#,##0.0;#,##0.0" sourceLinked="1"/>
        <c:majorTickMark val="none"/>
        <c:minorTickMark val="none"/>
        <c:tickLblPos val="nextTo"/>
        <c:crossAx val="710123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Критерий 7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Сводная!$B$26:$B$28</c:f>
              <c:numCache>
                <c:formatCode>0.0</c:formatCode>
                <c:ptCount val="3"/>
                <c:pt idx="0">
                  <c:v>3</c:v>
                </c:pt>
                <c:pt idx="1">
                  <c:v>3</c:v>
                </c:pt>
                <c:pt idx="2">
                  <c:v>2.6666666666666665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1030272"/>
        <c:axId val="71031808"/>
        <c:axId val="0"/>
      </c:bar3DChart>
      <c:catAx>
        <c:axId val="71030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71031808"/>
        <c:crosses val="autoZero"/>
        <c:auto val="1"/>
        <c:lblAlgn val="ctr"/>
        <c:lblOffset val="100"/>
        <c:noMultiLvlLbl val="0"/>
      </c:catAx>
      <c:valAx>
        <c:axId val="7103180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710302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119062</xdr:rowOff>
    </xdr:from>
    <xdr:to>
      <xdr:col>2</xdr:col>
      <xdr:colOff>85725</xdr:colOff>
      <xdr:row>38</xdr:row>
      <xdr:rowOff>204787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30</xdr:row>
      <xdr:rowOff>109537</xdr:rowOff>
    </xdr:from>
    <xdr:to>
      <xdr:col>3</xdr:col>
      <xdr:colOff>3790950</xdr:colOff>
      <xdr:row>38</xdr:row>
      <xdr:rowOff>195262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185737</xdr:rowOff>
    </xdr:from>
    <xdr:to>
      <xdr:col>2</xdr:col>
      <xdr:colOff>85725</xdr:colOff>
      <xdr:row>50</xdr:row>
      <xdr:rowOff>204787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171450</xdr:colOff>
      <xdr:row>39</xdr:row>
      <xdr:rowOff>214312</xdr:rowOff>
    </xdr:from>
    <xdr:to>
      <xdr:col>3</xdr:col>
      <xdr:colOff>3790950</xdr:colOff>
      <xdr:row>50</xdr:row>
      <xdr:rowOff>233362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123825</xdr:colOff>
      <xdr:row>55</xdr:row>
      <xdr:rowOff>214312</xdr:rowOff>
    </xdr:from>
    <xdr:to>
      <xdr:col>2</xdr:col>
      <xdr:colOff>209550</xdr:colOff>
      <xdr:row>62</xdr:row>
      <xdr:rowOff>280987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238125</xdr:colOff>
      <xdr:row>55</xdr:row>
      <xdr:rowOff>233362</xdr:rowOff>
    </xdr:from>
    <xdr:to>
      <xdr:col>4</xdr:col>
      <xdr:colOff>57150</xdr:colOff>
      <xdr:row>62</xdr:row>
      <xdr:rowOff>300037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64</xdr:row>
      <xdr:rowOff>52387</xdr:rowOff>
    </xdr:from>
    <xdr:to>
      <xdr:col>2</xdr:col>
      <xdr:colOff>142875</xdr:colOff>
      <xdr:row>71</xdr:row>
      <xdr:rowOff>347662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1" zoomScale="90" zoomScaleNormal="90" workbookViewId="0">
      <selection activeCell="C44" sqref="C44"/>
    </sheetView>
  </sheetViews>
  <sheetFormatPr defaultRowHeight="12.75" x14ac:dyDescent="0.2"/>
  <cols>
    <col min="1" max="1" width="1.1640625" customWidth="1"/>
    <col min="2" max="2" width="82.1640625" customWidth="1"/>
    <col min="3" max="5" width="20.1640625" customWidth="1"/>
    <col min="6" max="6" width="23.5" customWidth="1"/>
    <col min="7" max="8" width="39.5" customWidth="1"/>
    <col min="9" max="12" width="21.83203125" customWidth="1"/>
  </cols>
  <sheetData>
    <row r="1" spans="1:6" ht="20.100000000000001" customHeight="1" x14ac:dyDescent="0.2">
      <c r="A1" s="1" t="s">
        <v>0</v>
      </c>
      <c r="B1" s="2"/>
      <c r="C1" s="2"/>
      <c r="D1" s="2"/>
      <c r="E1" s="2"/>
      <c r="F1" s="2"/>
    </row>
    <row r="2" spans="1:6" ht="14.1" customHeight="1" x14ac:dyDescent="0.2">
      <c r="A2" s="110" t="s">
        <v>1</v>
      </c>
      <c r="B2" s="110"/>
      <c r="C2" s="111" t="s">
        <v>2</v>
      </c>
      <c r="D2" s="111"/>
      <c r="E2" s="111"/>
      <c r="F2" s="111"/>
    </row>
    <row r="3" spans="1:6" ht="61.5" customHeight="1" x14ac:dyDescent="0.2">
      <c r="A3" s="110"/>
      <c r="B3" s="110"/>
      <c r="C3" s="6" t="s">
        <v>281</v>
      </c>
      <c r="D3" s="6" t="s">
        <v>282</v>
      </c>
      <c r="E3" s="6" t="s">
        <v>283</v>
      </c>
      <c r="F3" s="3" t="s">
        <v>25</v>
      </c>
    </row>
    <row r="4" spans="1:6" ht="15.75" customHeight="1" x14ac:dyDescent="0.2">
      <c r="A4" s="101">
        <v>1</v>
      </c>
      <c r="B4" s="102"/>
      <c r="C4" s="41">
        <v>2</v>
      </c>
      <c r="D4" s="41">
        <v>3</v>
      </c>
      <c r="E4" s="41">
        <v>4</v>
      </c>
      <c r="F4" s="41">
        <v>5</v>
      </c>
    </row>
    <row r="5" spans="1:6" ht="17.25" customHeight="1" x14ac:dyDescent="0.2">
      <c r="A5" s="103" t="s">
        <v>3</v>
      </c>
      <c r="B5" s="103"/>
      <c r="C5" s="103"/>
      <c r="D5" s="103"/>
      <c r="E5" s="103"/>
      <c r="F5" s="103"/>
    </row>
    <row r="6" spans="1:6" ht="27.95" customHeight="1" x14ac:dyDescent="0.2">
      <c r="A6" s="97" t="s">
        <v>4</v>
      </c>
      <c r="B6" s="98"/>
      <c r="C6" s="3"/>
      <c r="D6" s="3"/>
      <c r="E6" s="3">
        <v>3</v>
      </c>
      <c r="F6" s="3"/>
    </row>
    <row r="7" spans="1:6" ht="15.75" customHeight="1" x14ac:dyDescent="0.2">
      <c r="A7" s="97" t="s">
        <v>5</v>
      </c>
      <c r="B7" s="98"/>
      <c r="C7" s="3"/>
      <c r="D7" s="3"/>
      <c r="E7" s="3">
        <v>3</v>
      </c>
      <c r="F7" s="3"/>
    </row>
    <row r="8" spans="1:6" ht="27.95" customHeight="1" x14ac:dyDescent="0.2">
      <c r="A8" s="97" t="s">
        <v>6</v>
      </c>
      <c r="B8" s="98"/>
      <c r="C8" s="3"/>
      <c r="D8" s="3"/>
      <c r="E8" s="3">
        <v>3</v>
      </c>
      <c r="F8" s="3"/>
    </row>
    <row r="9" spans="1:6" ht="27.95" customHeight="1" x14ac:dyDescent="0.2">
      <c r="A9" s="97" t="s">
        <v>7</v>
      </c>
      <c r="B9" s="98"/>
      <c r="C9" s="3"/>
      <c r="D9" s="3"/>
      <c r="E9" s="3">
        <v>3</v>
      </c>
      <c r="F9" s="3"/>
    </row>
    <row r="10" spans="1:6" ht="34.5" customHeight="1" x14ac:dyDescent="0.2">
      <c r="A10" s="115" t="s">
        <v>258</v>
      </c>
      <c r="B10" s="116"/>
      <c r="C10" s="44">
        <f>SUM(C6:C9)</f>
        <v>0</v>
      </c>
      <c r="D10" s="44">
        <f t="shared" ref="D10:F10" si="0">SUM(D6:D9)</f>
        <v>0</v>
      </c>
      <c r="E10" s="44">
        <f t="shared" si="0"/>
        <v>12</v>
      </c>
      <c r="F10" s="42">
        <f t="shared" si="0"/>
        <v>0</v>
      </c>
    </row>
    <row r="11" spans="1:6" ht="34.5" customHeight="1" x14ac:dyDescent="0.2">
      <c r="A11" s="95" t="s">
        <v>259</v>
      </c>
      <c r="B11" s="96"/>
      <c r="C11" s="36"/>
      <c r="D11" s="36"/>
      <c r="E11" s="43"/>
      <c r="F11" s="46">
        <f>AVERAGE(C10:F10)</f>
        <v>3</v>
      </c>
    </row>
    <row r="12" spans="1:6" s="8" customFormat="1" ht="18" customHeight="1" x14ac:dyDescent="0.2">
      <c r="A12" s="114" t="s">
        <v>8</v>
      </c>
      <c r="B12" s="114"/>
      <c r="C12" s="114"/>
      <c r="D12" s="114"/>
      <c r="E12" s="114"/>
      <c r="F12" s="103"/>
    </row>
    <row r="13" spans="1:6" ht="52.5" customHeight="1" x14ac:dyDescent="0.2">
      <c r="A13" s="97" t="s">
        <v>9</v>
      </c>
      <c r="B13" s="98"/>
      <c r="C13" s="3"/>
      <c r="D13" s="3"/>
      <c r="E13" s="3">
        <v>3</v>
      </c>
      <c r="F13" s="3"/>
    </row>
    <row r="14" spans="1:6" ht="50.25" customHeight="1" x14ac:dyDescent="0.2">
      <c r="A14" s="104" t="s">
        <v>10</v>
      </c>
      <c r="B14" s="105"/>
      <c r="C14" s="31"/>
      <c r="D14" s="31"/>
      <c r="E14" s="31">
        <v>3</v>
      </c>
      <c r="F14" s="31"/>
    </row>
    <row r="15" spans="1:6" ht="34.5" customHeight="1" x14ac:dyDescent="0.2">
      <c r="A15" s="103" t="s">
        <v>260</v>
      </c>
      <c r="B15" s="103"/>
      <c r="C15" s="45">
        <f>SUM(C13:C14)</f>
        <v>0</v>
      </c>
      <c r="D15" s="45">
        <f t="shared" ref="D15:F15" si="1">SUM(D13:D14)</f>
        <v>0</v>
      </c>
      <c r="E15" s="45">
        <f t="shared" si="1"/>
        <v>6</v>
      </c>
      <c r="F15" s="45">
        <f t="shared" si="1"/>
        <v>0</v>
      </c>
    </row>
    <row r="16" spans="1:6" ht="34.5" customHeight="1" x14ac:dyDescent="0.2">
      <c r="A16" s="99" t="s">
        <v>261</v>
      </c>
      <c r="B16" s="100"/>
      <c r="C16" s="32"/>
      <c r="D16" s="32"/>
      <c r="E16" s="33"/>
      <c r="F16" s="30">
        <f>(C15+D15+E15+F15)/2</f>
        <v>3</v>
      </c>
    </row>
    <row r="17" spans="1:6" ht="34.5" customHeight="1" x14ac:dyDescent="0.2">
      <c r="A17" s="40"/>
      <c r="B17" s="40"/>
      <c r="C17" s="10"/>
      <c r="D17" s="10"/>
      <c r="E17" s="10"/>
      <c r="F17" s="47"/>
    </row>
    <row r="18" spans="1:6" ht="66" customHeight="1" x14ac:dyDescent="0.2">
      <c r="A18" s="40"/>
      <c r="B18" s="40"/>
      <c r="C18" s="10"/>
      <c r="D18" s="10"/>
      <c r="E18" s="10"/>
      <c r="F18" s="47"/>
    </row>
    <row r="19" spans="1:6" s="8" customFormat="1" ht="20.100000000000001" customHeight="1" x14ac:dyDescent="0.2">
      <c r="A19" s="113" t="s">
        <v>11</v>
      </c>
      <c r="B19" s="113"/>
      <c r="C19" s="113"/>
      <c r="D19" s="113"/>
      <c r="E19" s="113"/>
      <c r="F19" s="113"/>
    </row>
    <row r="20" spans="1:6" ht="39" customHeight="1" x14ac:dyDescent="0.2">
      <c r="A20" s="112" t="s">
        <v>104</v>
      </c>
      <c r="B20" s="112"/>
      <c r="C20" s="3"/>
      <c r="D20" s="3"/>
      <c r="E20" s="3">
        <v>3</v>
      </c>
      <c r="F20" s="3"/>
    </row>
    <row r="21" spans="1:6" ht="27.95" customHeight="1" x14ac:dyDescent="0.2">
      <c r="A21" s="112" t="s">
        <v>12</v>
      </c>
      <c r="B21" s="112"/>
      <c r="C21" s="3"/>
      <c r="D21" s="3"/>
      <c r="E21" s="3">
        <v>3</v>
      </c>
      <c r="F21" s="3"/>
    </row>
    <row r="22" spans="1:6" ht="41.1" customHeight="1" x14ac:dyDescent="0.2">
      <c r="A22" s="97" t="s">
        <v>13</v>
      </c>
      <c r="B22" s="98"/>
      <c r="C22" s="3"/>
      <c r="D22" s="3"/>
      <c r="E22" s="3">
        <v>3</v>
      </c>
      <c r="F22" s="3"/>
    </row>
    <row r="23" spans="1:6" ht="27.95" customHeight="1" x14ac:dyDescent="0.2">
      <c r="A23" s="97" t="s">
        <v>14</v>
      </c>
      <c r="B23" s="98"/>
      <c r="C23" s="3"/>
      <c r="D23" s="3"/>
      <c r="E23" s="3">
        <v>3</v>
      </c>
      <c r="F23" s="3"/>
    </row>
    <row r="24" spans="1:6" ht="15.75" customHeight="1" x14ac:dyDescent="0.2">
      <c r="A24" s="97" t="s">
        <v>15</v>
      </c>
      <c r="B24" s="98"/>
      <c r="C24" s="3"/>
      <c r="D24" s="3"/>
      <c r="E24" s="3">
        <v>3</v>
      </c>
      <c r="F24" s="3"/>
    </row>
    <row r="25" spans="1:6" ht="27.95" customHeight="1" x14ac:dyDescent="0.2">
      <c r="A25" s="104" t="s">
        <v>16</v>
      </c>
      <c r="B25" s="105"/>
      <c r="C25" s="31"/>
      <c r="D25" s="31"/>
      <c r="E25" s="31">
        <v>3</v>
      </c>
      <c r="F25" s="3"/>
    </row>
    <row r="26" spans="1:6" ht="27" customHeight="1" x14ac:dyDescent="0.2">
      <c r="A26" s="95" t="s">
        <v>262</v>
      </c>
      <c r="B26" s="96"/>
      <c r="C26" s="45">
        <f>SUM(C20:C25)</f>
        <v>0</v>
      </c>
      <c r="D26" s="45">
        <f t="shared" ref="D26:F26" si="2">SUM(D20:D25)</f>
        <v>0</v>
      </c>
      <c r="E26" s="45">
        <f t="shared" si="2"/>
        <v>18</v>
      </c>
      <c r="F26" s="45">
        <f t="shared" si="2"/>
        <v>0</v>
      </c>
    </row>
    <row r="27" spans="1:6" ht="23.25" customHeight="1" x14ac:dyDescent="0.2">
      <c r="A27" s="95" t="s">
        <v>259</v>
      </c>
      <c r="B27" s="96"/>
      <c r="C27" s="32"/>
      <c r="D27" s="32"/>
      <c r="E27" s="33"/>
      <c r="F27" s="30">
        <f>(+C26+D26+E26+F26)/6</f>
        <v>3</v>
      </c>
    </row>
    <row r="28" spans="1:6" ht="18" customHeight="1" x14ac:dyDescent="0.2">
      <c r="A28" s="103" t="s">
        <v>17</v>
      </c>
      <c r="B28" s="103"/>
      <c r="C28" s="103"/>
      <c r="D28" s="103"/>
      <c r="E28" s="103"/>
      <c r="F28" s="103"/>
    </row>
    <row r="29" spans="1:6" ht="15" customHeight="1" x14ac:dyDescent="0.2">
      <c r="A29" s="106" t="s">
        <v>94</v>
      </c>
      <c r="B29" s="107"/>
      <c r="C29" s="3"/>
      <c r="D29" s="3"/>
      <c r="E29" s="3">
        <v>3</v>
      </c>
      <c r="F29" s="3"/>
    </row>
    <row r="30" spans="1:6" ht="27.95" customHeight="1" x14ac:dyDescent="0.2">
      <c r="A30" s="97" t="s">
        <v>18</v>
      </c>
      <c r="B30" s="98"/>
      <c r="C30" s="3"/>
      <c r="D30" s="3"/>
      <c r="E30" s="3">
        <v>3</v>
      </c>
      <c r="F30" s="3"/>
    </row>
    <row r="31" spans="1:6" ht="41.1" customHeight="1" x14ac:dyDescent="0.2">
      <c r="A31" s="97" t="s">
        <v>19</v>
      </c>
      <c r="B31" s="98"/>
      <c r="C31" s="3"/>
      <c r="D31" s="3"/>
      <c r="E31" s="3">
        <v>3</v>
      </c>
      <c r="F31" s="3"/>
    </row>
    <row r="32" spans="1:6" ht="27.95" customHeight="1" x14ac:dyDescent="0.2">
      <c r="A32" s="97" t="s">
        <v>20</v>
      </c>
      <c r="B32" s="98"/>
      <c r="C32" s="3"/>
      <c r="D32" s="3"/>
      <c r="E32" s="3">
        <v>3</v>
      </c>
      <c r="F32" s="3"/>
    </row>
    <row r="33" spans="1:6" ht="27.95" customHeight="1" x14ac:dyDescent="0.2">
      <c r="A33" s="108" t="s">
        <v>95</v>
      </c>
      <c r="B33" s="109"/>
      <c r="C33" s="31"/>
      <c r="D33" s="31"/>
      <c r="E33" s="31">
        <v>3</v>
      </c>
      <c r="F33" s="3"/>
    </row>
    <row r="34" spans="1:6" ht="23.25" customHeight="1" x14ac:dyDescent="0.2">
      <c r="A34" s="95" t="s">
        <v>263</v>
      </c>
      <c r="B34" s="96"/>
      <c r="C34" s="45">
        <f>SUM(C29:C33)</f>
        <v>0</v>
      </c>
      <c r="D34" s="45">
        <f t="shared" ref="D34:F34" si="3">SUM(D29:D33)</f>
        <v>0</v>
      </c>
      <c r="E34" s="45">
        <f t="shared" si="3"/>
        <v>15</v>
      </c>
      <c r="F34" s="45">
        <f t="shared" si="3"/>
        <v>0</v>
      </c>
    </row>
    <row r="35" spans="1:6" ht="24" customHeight="1" x14ac:dyDescent="0.2">
      <c r="A35" s="95" t="s">
        <v>264</v>
      </c>
      <c r="B35" s="96"/>
      <c r="C35" s="32"/>
      <c r="D35" s="32"/>
      <c r="E35" s="33"/>
      <c r="F35" s="34">
        <f>(+C34+D34+E34+F34)/5</f>
        <v>3</v>
      </c>
    </row>
    <row r="36" spans="1:6" ht="18.75" customHeight="1" x14ac:dyDescent="0.2">
      <c r="A36" s="103" t="s">
        <v>21</v>
      </c>
      <c r="B36" s="103"/>
      <c r="C36" s="103"/>
      <c r="D36" s="103"/>
      <c r="E36" s="103"/>
      <c r="F36" s="103"/>
    </row>
    <row r="37" spans="1:6" ht="40.5" customHeight="1" x14ac:dyDescent="0.2">
      <c r="A37" s="97" t="s">
        <v>22</v>
      </c>
      <c r="B37" s="98"/>
      <c r="C37" s="3"/>
      <c r="D37" s="3"/>
      <c r="E37" s="3">
        <v>3</v>
      </c>
      <c r="F37" s="3"/>
    </row>
    <row r="38" spans="1:6" ht="14.1" customHeight="1" x14ac:dyDescent="0.2">
      <c r="A38" s="104" t="s">
        <v>23</v>
      </c>
      <c r="B38" s="105"/>
      <c r="C38" s="31"/>
      <c r="D38" s="31"/>
      <c r="E38" s="31">
        <v>3</v>
      </c>
      <c r="F38" s="3"/>
    </row>
    <row r="39" spans="1:6" ht="30" customHeight="1" x14ac:dyDescent="0.2">
      <c r="A39" s="95" t="s">
        <v>265</v>
      </c>
      <c r="B39" s="96"/>
      <c r="C39" s="45">
        <f>SUM(C37:C38)</f>
        <v>0</v>
      </c>
      <c r="D39" s="45">
        <f t="shared" ref="D39:F39" si="4">SUM(D37:D38)</f>
        <v>0</v>
      </c>
      <c r="E39" s="45">
        <f t="shared" si="4"/>
        <v>6</v>
      </c>
      <c r="F39" s="45">
        <f t="shared" si="4"/>
        <v>0</v>
      </c>
    </row>
    <row r="40" spans="1:6" ht="34.5" customHeight="1" x14ac:dyDescent="0.2">
      <c r="A40" s="95" t="s">
        <v>259</v>
      </c>
      <c r="B40" s="96"/>
      <c r="C40" s="32"/>
      <c r="D40" s="32"/>
      <c r="E40" s="33"/>
      <c r="F40" s="34">
        <f>(+C39+D39+E39+F39)/2</f>
        <v>3</v>
      </c>
    </row>
    <row r="41" spans="1:6" ht="19.5" customHeight="1" x14ac:dyDescent="0.2">
      <c r="A41" s="9"/>
      <c r="B41" s="9"/>
      <c r="C41" s="9"/>
      <c r="D41" s="9"/>
      <c r="E41" s="9"/>
      <c r="F41" s="10"/>
    </row>
    <row r="42" spans="1:6" ht="19.5" customHeight="1" x14ac:dyDescent="0.2">
      <c r="A42" s="9"/>
      <c r="B42" s="9"/>
      <c r="C42" s="9"/>
      <c r="D42" s="9"/>
      <c r="E42" s="9"/>
      <c r="F42" s="10"/>
    </row>
    <row r="43" spans="1:6" ht="19.5" customHeight="1" x14ac:dyDescent="0.2">
      <c r="A43" s="9"/>
      <c r="B43" s="9"/>
      <c r="C43" s="9"/>
      <c r="D43" s="9"/>
      <c r="E43" s="9"/>
      <c r="F43" s="10"/>
    </row>
    <row r="44" spans="1:6" ht="19.5" customHeight="1" x14ac:dyDescent="0.2">
      <c r="A44" s="9"/>
      <c r="B44" s="9"/>
      <c r="C44" s="9"/>
      <c r="D44" s="9"/>
      <c r="E44" s="9"/>
      <c r="F44" s="10"/>
    </row>
    <row r="45" spans="1:6" ht="19.5" customHeight="1" x14ac:dyDescent="0.2">
      <c r="A45" s="9"/>
      <c r="B45" s="9"/>
      <c r="C45" s="9"/>
      <c r="D45" s="9"/>
      <c r="E45" s="9"/>
      <c r="F45" s="10"/>
    </row>
    <row r="46" spans="1:6" ht="19.5" customHeight="1" x14ac:dyDescent="0.2">
      <c r="A46" s="9"/>
      <c r="B46" s="9"/>
      <c r="C46" s="9"/>
      <c r="D46" s="9"/>
      <c r="E46" s="9"/>
      <c r="F46" s="10"/>
    </row>
    <row r="47" spans="1:6" ht="19.5" customHeight="1" x14ac:dyDescent="0.2">
      <c r="A47" s="9"/>
      <c r="B47" s="9"/>
      <c r="C47" s="9"/>
      <c r="D47" s="9"/>
      <c r="E47" s="9"/>
      <c r="F47" s="10"/>
    </row>
    <row r="48" spans="1:6" ht="19.5" customHeight="1" x14ac:dyDescent="0.2">
      <c r="A48" s="9"/>
      <c r="B48" s="9"/>
      <c r="C48" s="9"/>
      <c r="D48" s="9"/>
      <c r="E48" s="9"/>
      <c r="F48" s="10"/>
    </row>
    <row r="49" spans="1:6" ht="19.5" customHeight="1" x14ac:dyDescent="0.2">
      <c r="A49" s="9"/>
      <c r="B49" s="9"/>
      <c r="C49" s="9"/>
      <c r="D49" s="9"/>
      <c r="E49" s="9"/>
      <c r="F49" s="10"/>
    </row>
    <row r="50" spans="1:6" ht="19.5" customHeight="1" x14ac:dyDescent="0.2">
      <c r="A50" s="9"/>
      <c r="B50" s="9"/>
      <c r="C50" s="9"/>
      <c r="D50" s="9"/>
      <c r="E50" s="9"/>
      <c r="F50" s="10"/>
    </row>
  </sheetData>
  <mergeCells count="37">
    <mergeCell ref="A5:F5"/>
    <mergeCell ref="A2:B3"/>
    <mergeCell ref="C2:F2"/>
    <mergeCell ref="A25:B25"/>
    <mergeCell ref="A23:B23"/>
    <mergeCell ref="A24:B24"/>
    <mergeCell ref="A21:B21"/>
    <mergeCell ref="A22:B22"/>
    <mergeCell ref="A19:F19"/>
    <mergeCell ref="A20:B20"/>
    <mergeCell ref="A12:F12"/>
    <mergeCell ref="A8:B8"/>
    <mergeCell ref="A10:B10"/>
    <mergeCell ref="A13:B13"/>
    <mergeCell ref="A7:B7"/>
    <mergeCell ref="A40:B40"/>
    <mergeCell ref="A6:B6"/>
    <mergeCell ref="A4:B4"/>
    <mergeCell ref="A15:B15"/>
    <mergeCell ref="A27:B27"/>
    <mergeCell ref="A35:B35"/>
    <mergeCell ref="A38:B38"/>
    <mergeCell ref="A37:B37"/>
    <mergeCell ref="A30:B30"/>
    <mergeCell ref="A29:B29"/>
    <mergeCell ref="A14:B14"/>
    <mergeCell ref="A36:F36"/>
    <mergeCell ref="A33:B33"/>
    <mergeCell ref="A31:B31"/>
    <mergeCell ref="A32:B32"/>
    <mergeCell ref="A28:F28"/>
    <mergeCell ref="A34:B34"/>
    <mergeCell ref="A39:B39"/>
    <mergeCell ref="A9:B9"/>
    <mergeCell ref="A11:B11"/>
    <mergeCell ref="A16:B16"/>
    <mergeCell ref="A26:B26"/>
  </mergeCells>
  <pageMargins left="0" right="0" top="0" bottom="0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zoomScale="90" zoomScaleNormal="90" workbookViewId="0">
      <selection activeCell="F72" sqref="F72"/>
    </sheetView>
  </sheetViews>
  <sheetFormatPr defaultRowHeight="12.75" x14ac:dyDescent="0.2"/>
  <cols>
    <col min="1" max="1" width="1.1640625" customWidth="1"/>
    <col min="2" max="2" width="82.6640625" customWidth="1"/>
    <col min="3" max="6" width="21.5" customWidth="1"/>
    <col min="7" max="8" width="39" customWidth="1"/>
    <col min="9" max="12" width="21.33203125" customWidth="1"/>
  </cols>
  <sheetData>
    <row r="1" spans="1:6" ht="20.100000000000001" customHeight="1" x14ac:dyDescent="0.2">
      <c r="A1" s="1" t="s">
        <v>228</v>
      </c>
      <c r="B1" s="2"/>
      <c r="C1" s="2"/>
      <c r="D1" s="2"/>
      <c r="E1" s="2"/>
      <c r="F1" s="2"/>
    </row>
    <row r="2" spans="1:6" ht="20.100000000000001" customHeight="1" x14ac:dyDescent="0.2">
      <c r="A2" s="11" t="s">
        <v>229</v>
      </c>
      <c r="B2" s="2"/>
      <c r="C2" s="2"/>
      <c r="D2" s="2"/>
      <c r="E2" s="2"/>
      <c r="F2" s="2"/>
    </row>
    <row r="3" spans="1:6" ht="17.25" customHeight="1" x14ac:dyDescent="0.2">
      <c r="A3" s="117" t="s">
        <v>1</v>
      </c>
      <c r="B3" s="117"/>
      <c r="C3" s="118" t="s">
        <v>2</v>
      </c>
      <c r="D3" s="118"/>
      <c r="E3" s="118"/>
      <c r="F3" s="118"/>
    </row>
    <row r="4" spans="1:6" ht="60" customHeight="1" x14ac:dyDescent="0.2">
      <c r="A4" s="117"/>
      <c r="B4" s="117"/>
      <c r="C4" s="6" t="s">
        <v>281</v>
      </c>
      <c r="D4" s="6" t="s">
        <v>282</v>
      </c>
      <c r="E4" s="6" t="s">
        <v>283</v>
      </c>
      <c r="F4" s="3" t="s">
        <v>25</v>
      </c>
    </row>
    <row r="5" spans="1:6" ht="18" customHeight="1" x14ac:dyDescent="0.2">
      <c r="A5" s="119">
        <v>1</v>
      </c>
      <c r="B5" s="119"/>
      <c r="C5" s="4">
        <v>2</v>
      </c>
      <c r="D5" s="4">
        <v>3</v>
      </c>
      <c r="E5" s="4">
        <v>4</v>
      </c>
      <c r="F5" s="4">
        <v>5</v>
      </c>
    </row>
    <row r="6" spans="1:6" ht="21" customHeight="1" x14ac:dyDescent="0.2">
      <c r="A6" s="120" t="s">
        <v>116</v>
      </c>
      <c r="B6" s="113"/>
      <c r="C6" s="113"/>
      <c r="D6" s="113"/>
      <c r="E6" s="113"/>
      <c r="F6" s="113"/>
    </row>
    <row r="7" spans="1:6" ht="42" customHeight="1" x14ac:dyDescent="0.2">
      <c r="A7" s="121" t="s">
        <v>231</v>
      </c>
      <c r="B7" s="121"/>
      <c r="C7" s="4"/>
      <c r="D7" s="3"/>
      <c r="E7" s="3">
        <v>3</v>
      </c>
      <c r="F7" s="3"/>
    </row>
    <row r="8" spans="1:6" ht="37.5" customHeight="1" x14ac:dyDescent="0.2">
      <c r="A8" s="112" t="s">
        <v>117</v>
      </c>
      <c r="B8" s="112"/>
      <c r="C8" s="3"/>
      <c r="D8" s="3">
        <v>2</v>
      </c>
      <c r="E8" s="3"/>
      <c r="F8" s="3"/>
    </row>
    <row r="9" spans="1:6" ht="39" customHeight="1" x14ac:dyDescent="0.2">
      <c r="A9" s="112" t="s">
        <v>118</v>
      </c>
      <c r="B9" s="112"/>
      <c r="C9" s="3"/>
      <c r="D9" s="3">
        <v>2</v>
      </c>
      <c r="E9" s="3"/>
      <c r="F9" s="3"/>
    </row>
    <row r="10" spans="1:6" ht="21" customHeight="1" x14ac:dyDescent="0.2">
      <c r="A10" s="103" t="s">
        <v>119</v>
      </c>
      <c r="B10" s="103"/>
      <c r="C10" s="103"/>
      <c r="D10" s="103"/>
      <c r="E10" s="103"/>
      <c r="F10" s="103"/>
    </row>
    <row r="11" spans="1:6" ht="39.75" customHeight="1" x14ac:dyDescent="0.2">
      <c r="A11" s="112" t="s">
        <v>120</v>
      </c>
      <c r="B11" s="112"/>
      <c r="C11" s="3"/>
      <c r="D11" s="3"/>
      <c r="E11" s="3">
        <v>3</v>
      </c>
      <c r="F11" s="3"/>
    </row>
    <row r="12" spans="1:6" ht="40.5" customHeight="1" x14ac:dyDescent="0.2">
      <c r="A12" s="112" t="s">
        <v>121</v>
      </c>
      <c r="B12" s="112"/>
      <c r="C12" s="3"/>
      <c r="D12" s="3"/>
      <c r="E12" s="3">
        <v>3</v>
      </c>
      <c r="F12" s="3"/>
    </row>
    <row r="13" spans="1:6" ht="38.25" customHeight="1" x14ac:dyDescent="0.2">
      <c r="A13" s="112" t="s">
        <v>122</v>
      </c>
      <c r="B13" s="112"/>
      <c r="C13" s="3"/>
      <c r="D13" s="3"/>
      <c r="E13" s="3">
        <v>3</v>
      </c>
      <c r="F13" s="3"/>
    </row>
    <row r="14" spans="1:6" ht="51" customHeight="1" x14ac:dyDescent="0.2">
      <c r="A14" s="112" t="s">
        <v>123</v>
      </c>
      <c r="B14" s="121"/>
      <c r="C14" s="3"/>
      <c r="D14" s="3">
        <v>2</v>
      </c>
      <c r="E14" s="3"/>
      <c r="F14" s="3"/>
    </row>
    <row r="15" spans="1:6" ht="41.25" customHeight="1" x14ac:dyDescent="0.2">
      <c r="A15" s="112" t="s">
        <v>124</v>
      </c>
      <c r="B15" s="112"/>
      <c r="C15" s="3"/>
      <c r="D15" s="3"/>
      <c r="E15" s="3">
        <v>3</v>
      </c>
      <c r="F15" s="3"/>
    </row>
    <row r="16" spans="1:6" ht="52.5" customHeight="1" x14ac:dyDescent="0.2">
      <c r="A16" s="121" t="s">
        <v>232</v>
      </c>
      <c r="B16" s="121"/>
      <c r="C16" s="3"/>
      <c r="D16" s="3"/>
      <c r="E16" s="3">
        <v>3</v>
      </c>
      <c r="F16" s="3"/>
    </row>
    <row r="17" spans="1:6" ht="17.25" customHeight="1" x14ac:dyDescent="0.2">
      <c r="A17" s="112" t="s">
        <v>125</v>
      </c>
      <c r="B17" s="112"/>
      <c r="C17" s="3"/>
      <c r="D17" s="72">
        <v>2</v>
      </c>
      <c r="E17" s="3"/>
      <c r="F17" s="3"/>
    </row>
    <row r="18" spans="1:6" ht="25.5" customHeight="1" x14ac:dyDescent="0.2">
      <c r="A18" s="112" t="s">
        <v>126</v>
      </c>
      <c r="B18" s="112"/>
      <c r="C18" s="3"/>
      <c r="D18" s="71">
        <v>2</v>
      </c>
      <c r="E18" s="3"/>
      <c r="F18" s="3"/>
    </row>
    <row r="19" spans="1:6" ht="18" customHeight="1" x14ac:dyDescent="0.2">
      <c r="A19" s="103" t="s">
        <v>127</v>
      </c>
      <c r="B19" s="103"/>
      <c r="C19" s="103"/>
      <c r="D19" s="103"/>
      <c r="E19" s="103"/>
      <c r="F19" s="103"/>
    </row>
    <row r="20" spans="1:6" ht="54" customHeight="1" x14ac:dyDescent="0.2">
      <c r="A20" s="121" t="s">
        <v>233</v>
      </c>
      <c r="B20" s="121"/>
      <c r="C20" s="3"/>
      <c r="D20" s="3">
        <v>2</v>
      </c>
      <c r="E20" s="3"/>
      <c r="F20" s="3"/>
    </row>
    <row r="21" spans="1:6" ht="52.5" customHeight="1" x14ac:dyDescent="0.2">
      <c r="A21" s="121" t="s">
        <v>234</v>
      </c>
      <c r="B21" s="121"/>
      <c r="C21" s="3"/>
      <c r="D21" s="3"/>
      <c r="E21" s="3">
        <v>3</v>
      </c>
      <c r="F21" s="3"/>
    </row>
    <row r="22" spans="1:6" ht="41.25" customHeight="1" x14ac:dyDescent="0.2">
      <c r="A22" s="112" t="s">
        <v>128</v>
      </c>
      <c r="B22" s="112"/>
      <c r="C22" s="3"/>
      <c r="D22" s="3"/>
      <c r="E22" s="3">
        <v>3</v>
      </c>
      <c r="F22" s="3"/>
    </row>
    <row r="23" spans="1:6" ht="27" customHeight="1" x14ac:dyDescent="0.2">
      <c r="A23" s="112" t="s">
        <v>129</v>
      </c>
      <c r="B23" s="112"/>
      <c r="C23" s="3"/>
      <c r="D23" s="3"/>
      <c r="E23" s="3">
        <v>3</v>
      </c>
      <c r="F23" s="3"/>
    </row>
    <row r="24" spans="1:6" ht="27" customHeight="1" x14ac:dyDescent="0.2">
      <c r="A24" s="112" t="s">
        <v>130</v>
      </c>
      <c r="B24" s="112"/>
      <c r="C24" s="3"/>
      <c r="D24" s="3"/>
      <c r="E24" s="3">
        <v>3</v>
      </c>
      <c r="F24" s="3"/>
    </row>
    <row r="25" spans="1:6" ht="26.25" customHeight="1" x14ac:dyDescent="0.2">
      <c r="A25" s="128" t="s">
        <v>131</v>
      </c>
      <c r="B25" s="128"/>
      <c r="C25" s="31"/>
      <c r="D25" s="31"/>
      <c r="E25" s="31">
        <v>3</v>
      </c>
      <c r="F25" s="3"/>
    </row>
    <row r="26" spans="1:6" ht="26.25" customHeight="1" x14ac:dyDescent="0.2">
      <c r="A26" s="95" t="s">
        <v>266</v>
      </c>
      <c r="B26" s="129"/>
      <c r="C26" s="50">
        <f>(C7+C8+C9+C11+C12+C13+C14+C15+C16+C17+C18+C20+C21+C22+C23+C24+C25)</f>
        <v>0</v>
      </c>
      <c r="D26" s="50">
        <f t="shared" ref="D26:F26" si="0">(D7+D8+D9+D11+D12+D13+D14+D15+D16+D17+D18+D20+D21+D22+D23+D24+D25)</f>
        <v>12</v>
      </c>
      <c r="E26" s="50">
        <f t="shared" si="0"/>
        <v>33</v>
      </c>
      <c r="F26" s="50">
        <f t="shared" si="0"/>
        <v>0</v>
      </c>
    </row>
    <row r="27" spans="1:6" ht="34.5" customHeight="1" x14ac:dyDescent="0.2">
      <c r="A27" s="95" t="s">
        <v>259</v>
      </c>
      <c r="B27" s="129"/>
      <c r="C27" s="32"/>
      <c r="D27" s="32"/>
      <c r="E27" s="33"/>
      <c r="F27" s="34">
        <f>(+C26+D26+E26+F26)/17</f>
        <v>2.6470588235294117</v>
      </c>
    </row>
    <row r="28" spans="1:6" ht="112.5" customHeight="1" x14ac:dyDescent="0.2">
      <c r="A28" s="21"/>
      <c r="B28" s="21"/>
      <c r="C28" s="21"/>
      <c r="D28" s="21"/>
      <c r="E28" s="21"/>
      <c r="F28" s="21"/>
    </row>
    <row r="29" spans="1:6" ht="51.75" customHeight="1" x14ac:dyDescent="0.2">
      <c r="A29" s="21"/>
      <c r="B29" s="21"/>
      <c r="C29" s="21"/>
      <c r="D29" s="21"/>
      <c r="E29" s="21"/>
      <c r="F29" s="21"/>
    </row>
    <row r="30" spans="1:6" ht="112.5" customHeight="1" x14ac:dyDescent="0.2">
      <c r="A30" s="21"/>
      <c r="B30" s="21"/>
      <c r="C30" s="21"/>
      <c r="D30" s="21"/>
      <c r="E30" s="21"/>
      <c r="F30" s="21"/>
    </row>
    <row r="31" spans="1:6" ht="19.5" customHeight="1" x14ac:dyDescent="0.2">
      <c r="A31" s="2" t="s">
        <v>132</v>
      </c>
      <c r="B31" s="2"/>
      <c r="C31" s="2"/>
      <c r="D31" s="2"/>
      <c r="E31" s="2"/>
      <c r="F31" s="2"/>
    </row>
    <row r="32" spans="1:6" ht="18.75" customHeight="1" x14ac:dyDescent="0.2">
      <c r="A32" s="117" t="s">
        <v>1</v>
      </c>
      <c r="B32" s="122"/>
      <c r="C32" s="123" t="s">
        <v>2</v>
      </c>
      <c r="D32" s="124"/>
      <c r="E32" s="124"/>
      <c r="F32" s="125"/>
    </row>
    <row r="33" spans="1:6" ht="63" customHeight="1" x14ac:dyDescent="0.2">
      <c r="A33" s="117"/>
      <c r="B33" s="117"/>
      <c r="C33" s="70" t="s">
        <v>281</v>
      </c>
      <c r="D33" s="70" t="s">
        <v>282</v>
      </c>
      <c r="E33" s="70" t="s">
        <v>283</v>
      </c>
      <c r="F33" s="3" t="s">
        <v>25</v>
      </c>
    </row>
    <row r="34" spans="1:6" ht="18" customHeight="1" x14ac:dyDescent="0.2">
      <c r="A34" s="126">
        <v>1</v>
      </c>
      <c r="B34" s="127"/>
      <c r="C34" s="4">
        <v>2</v>
      </c>
      <c r="D34" s="4">
        <v>3</v>
      </c>
      <c r="E34" s="4">
        <v>4</v>
      </c>
      <c r="F34" s="4">
        <v>5</v>
      </c>
    </row>
    <row r="35" spans="1:6" ht="51" customHeight="1" x14ac:dyDescent="0.2">
      <c r="A35" s="121" t="s">
        <v>235</v>
      </c>
      <c r="B35" s="121"/>
      <c r="C35" s="3"/>
      <c r="D35" s="3"/>
      <c r="E35" s="3">
        <v>3</v>
      </c>
      <c r="F35" s="3"/>
    </row>
    <row r="36" spans="1:6" ht="41.25" customHeight="1" x14ac:dyDescent="0.2">
      <c r="A36" s="112" t="s">
        <v>133</v>
      </c>
      <c r="B36" s="112"/>
      <c r="C36" s="3"/>
      <c r="D36" s="3"/>
      <c r="E36" s="3">
        <v>3</v>
      </c>
      <c r="F36" s="3"/>
    </row>
    <row r="37" spans="1:6" ht="42" customHeight="1" x14ac:dyDescent="0.2">
      <c r="A37" s="112" t="s">
        <v>134</v>
      </c>
      <c r="B37" s="112"/>
      <c r="C37" s="3"/>
      <c r="D37" s="3"/>
      <c r="E37" s="3">
        <v>3</v>
      </c>
      <c r="F37" s="3"/>
    </row>
    <row r="38" spans="1:6" ht="27" customHeight="1" x14ac:dyDescent="0.2">
      <c r="A38" s="112" t="s">
        <v>135</v>
      </c>
      <c r="B38" s="112"/>
      <c r="C38" s="3"/>
      <c r="D38" s="3"/>
      <c r="E38" s="3">
        <v>3</v>
      </c>
      <c r="F38" s="3"/>
    </row>
    <row r="39" spans="1:6" ht="41.25" customHeight="1" x14ac:dyDescent="0.2">
      <c r="A39" s="112" t="s">
        <v>136</v>
      </c>
      <c r="B39" s="112"/>
      <c r="C39" s="3"/>
      <c r="D39" s="71"/>
      <c r="E39" s="3">
        <v>3</v>
      </c>
      <c r="F39" s="3"/>
    </row>
    <row r="40" spans="1:6" ht="52.5" customHeight="1" x14ac:dyDescent="0.2">
      <c r="A40" s="121" t="s">
        <v>236</v>
      </c>
      <c r="B40" s="121"/>
      <c r="C40" s="3"/>
      <c r="D40" s="3"/>
      <c r="E40" s="3">
        <v>3</v>
      </c>
      <c r="F40" s="3"/>
    </row>
    <row r="41" spans="1:6" ht="54" customHeight="1" x14ac:dyDescent="0.2">
      <c r="A41" s="121" t="s">
        <v>237</v>
      </c>
      <c r="B41" s="121"/>
      <c r="C41" s="3"/>
      <c r="D41" s="71">
        <v>2</v>
      </c>
      <c r="E41" s="3"/>
      <c r="F41" s="3"/>
    </row>
    <row r="42" spans="1:6" ht="39" customHeight="1" x14ac:dyDescent="0.2">
      <c r="A42" s="121" t="s">
        <v>238</v>
      </c>
      <c r="B42" s="121"/>
      <c r="C42" s="3"/>
      <c r="D42" s="3">
        <v>2</v>
      </c>
      <c r="E42" s="3"/>
      <c r="F42" s="3"/>
    </row>
    <row r="43" spans="1:6" ht="39.75" customHeight="1" x14ac:dyDescent="0.2">
      <c r="A43" s="112" t="s">
        <v>137</v>
      </c>
      <c r="B43" s="112"/>
      <c r="C43" s="3"/>
      <c r="D43" s="3"/>
      <c r="E43" s="3">
        <v>3</v>
      </c>
      <c r="F43" s="3"/>
    </row>
    <row r="44" spans="1:6" ht="40.5" customHeight="1" x14ac:dyDescent="0.2">
      <c r="A44" s="112" t="s">
        <v>138</v>
      </c>
      <c r="B44" s="112"/>
      <c r="C44" s="3"/>
      <c r="D44" s="3"/>
      <c r="E44" s="3">
        <v>3</v>
      </c>
      <c r="F44" s="3"/>
    </row>
    <row r="45" spans="1:6" ht="36" customHeight="1" x14ac:dyDescent="0.2">
      <c r="A45" s="112" t="s">
        <v>139</v>
      </c>
      <c r="B45" s="112"/>
      <c r="C45" s="3"/>
      <c r="D45" s="3"/>
      <c r="E45" s="3">
        <v>3</v>
      </c>
      <c r="F45" s="3"/>
    </row>
    <row r="46" spans="1:6" ht="67.5" customHeight="1" x14ac:dyDescent="0.2">
      <c r="A46" s="121" t="s">
        <v>239</v>
      </c>
      <c r="B46" s="121"/>
      <c r="C46" s="3"/>
      <c r="D46" s="3"/>
      <c r="E46" s="3">
        <v>3</v>
      </c>
      <c r="F46" s="3"/>
    </row>
    <row r="47" spans="1:6" ht="44.25" customHeight="1" x14ac:dyDescent="0.2">
      <c r="A47" s="121" t="s">
        <v>240</v>
      </c>
      <c r="B47" s="121"/>
      <c r="C47" s="3"/>
      <c r="D47" s="3">
        <v>2</v>
      </c>
      <c r="E47" s="3"/>
      <c r="F47" s="3"/>
    </row>
    <row r="48" spans="1:6" ht="27.75" customHeight="1" x14ac:dyDescent="0.2">
      <c r="A48" s="121" t="s">
        <v>241</v>
      </c>
      <c r="B48" s="121"/>
      <c r="C48" s="3"/>
      <c r="D48" s="3">
        <v>2</v>
      </c>
      <c r="E48" s="3"/>
      <c r="F48" s="3"/>
    </row>
    <row r="49" spans="1:6" ht="15" customHeight="1" x14ac:dyDescent="0.2">
      <c r="A49" s="128" t="s">
        <v>140</v>
      </c>
      <c r="B49" s="128"/>
      <c r="C49" s="31"/>
      <c r="D49" s="31"/>
      <c r="E49" s="31">
        <v>3</v>
      </c>
      <c r="F49" s="3"/>
    </row>
    <row r="50" spans="1:6" ht="24.75" customHeight="1" x14ac:dyDescent="0.2">
      <c r="A50" s="95" t="s">
        <v>267</v>
      </c>
      <c r="B50" s="130"/>
      <c r="C50" s="45">
        <f>SUM(C35:C49)</f>
        <v>0</v>
      </c>
      <c r="D50" s="45">
        <f t="shared" ref="D50:F50" si="1">SUM(D35:D49)</f>
        <v>8</v>
      </c>
      <c r="E50" s="45">
        <f t="shared" si="1"/>
        <v>33</v>
      </c>
      <c r="F50" s="45">
        <f t="shared" si="1"/>
        <v>0</v>
      </c>
    </row>
    <row r="51" spans="1:6" ht="33" customHeight="1" x14ac:dyDescent="0.2">
      <c r="A51" s="95" t="s">
        <v>259</v>
      </c>
      <c r="B51" s="130"/>
      <c r="C51" s="32"/>
      <c r="D51" s="32"/>
      <c r="E51" s="33"/>
      <c r="F51" s="34">
        <f>(C50+D50+E50+F50)/15</f>
        <v>2.7333333333333334</v>
      </c>
    </row>
    <row r="52" spans="1:6" ht="33" customHeight="1" x14ac:dyDescent="0.2">
      <c r="A52" s="21"/>
      <c r="B52" s="21"/>
      <c r="C52" s="21"/>
      <c r="D52" s="21"/>
      <c r="E52" s="21"/>
      <c r="F52" s="21"/>
    </row>
    <row r="53" spans="1:6" ht="33" customHeight="1" x14ac:dyDescent="0.2">
      <c r="A53" s="21"/>
      <c r="B53" s="21"/>
      <c r="C53" s="21"/>
      <c r="D53" s="21"/>
      <c r="E53" s="21"/>
      <c r="F53" s="21"/>
    </row>
    <row r="54" spans="1:6" ht="33" customHeight="1" x14ac:dyDescent="0.2">
      <c r="A54" s="21"/>
      <c r="B54" s="21"/>
      <c r="C54" s="21"/>
      <c r="D54" s="21"/>
      <c r="E54" s="21"/>
      <c r="F54" s="21"/>
    </row>
    <row r="55" spans="1:6" ht="33" customHeight="1" x14ac:dyDescent="0.2">
      <c r="A55" s="21"/>
      <c r="B55" s="21"/>
      <c r="C55" s="21"/>
      <c r="D55" s="21"/>
      <c r="E55" s="21"/>
      <c r="F55" s="21"/>
    </row>
    <row r="56" spans="1:6" ht="33" customHeight="1" x14ac:dyDescent="0.2">
      <c r="A56" s="21"/>
      <c r="B56" s="21"/>
      <c r="C56" s="21"/>
      <c r="D56" s="21"/>
      <c r="E56" s="21"/>
      <c r="F56" s="21"/>
    </row>
    <row r="57" spans="1:6" ht="33" customHeight="1" x14ac:dyDescent="0.2">
      <c r="A57" s="21"/>
      <c r="B57" s="21"/>
      <c r="C57" s="21"/>
      <c r="D57" s="21"/>
      <c r="E57" s="21"/>
      <c r="F57" s="21"/>
    </row>
    <row r="58" spans="1:6" ht="33" customHeight="1" x14ac:dyDescent="0.2">
      <c r="A58" s="21"/>
      <c r="B58" s="21"/>
      <c r="C58" s="21"/>
      <c r="D58" s="21"/>
      <c r="E58" s="21"/>
      <c r="F58" s="21"/>
    </row>
    <row r="59" spans="1:6" ht="33" customHeight="1" x14ac:dyDescent="0.2">
      <c r="A59" s="21"/>
      <c r="B59" s="21"/>
      <c r="C59" s="21"/>
      <c r="D59" s="21"/>
      <c r="E59" s="21"/>
      <c r="F59" s="21"/>
    </row>
    <row r="60" spans="1:6" ht="33" customHeight="1" x14ac:dyDescent="0.2">
      <c r="A60" s="21"/>
      <c r="B60" s="21"/>
      <c r="C60" s="21"/>
      <c r="D60" s="21"/>
      <c r="E60" s="21"/>
      <c r="F60" s="21"/>
    </row>
    <row r="61" spans="1:6" ht="75" customHeight="1" x14ac:dyDescent="0.2">
      <c r="A61" s="21"/>
      <c r="B61" s="21"/>
      <c r="C61" s="21"/>
      <c r="D61" s="21"/>
      <c r="E61" s="21"/>
      <c r="F61" s="21"/>
    </row>
    <row r="62" spans="1:6" ht="20.100000000000001" customHeight="1" x14ac:dyDescent="0.2">
      <c r="A62" s="2" t="s">
        <v>141</v>
      </c>
      <c r="B62" s="2"/>
      <c r="C62" s="2"/>
      <c r="D62" s="2"/>
      <c r="E62" s="2"/>
      <c r="F62" s="2"/>
    </row>
    <row r="63" spans="1:6" ht="14.1" customHeight="1" x14ac:dyDescent="0.2">
      <c r="A63" s="117" t="s">
        <v>1</v>
      </c>
      <c r="B63" s="117"/>
      <c r="C63" s="118" t="s">
        <v>2</v>
      </c>
      <c r="D63" s="118"/>
      <c r="E63" s="118"/>
      <c r="F63" s="118"/>
    </row>
    <row r="64" spans="1:6" ht="60.75" customHeight="1" x14ac:dyDescent="0.2">
      <c r="A64" s="117"/>
      <c r="B64" s="117"/>
      <c r="C64" s="6" t="s">
        <v>281</v>
      </c>
      <c r="D64" s="6" t="s">
        <v>282</v>
      </c>
      <c r="E64" s="6" t="s">
        <v>283</v>
      </c>
      <c r="F64" s="3" t="s">
        <v>25</v>
      </c>
    </row>
    <row r="65" spans="1:6" ht="11.25" customHeight="1" x14ac:dyDescent="0.2">
      <c r="A65" s="119">
        <v>1</v>
      </c>
      <c r="B65" s="119"/>
      <c r="C65" s="4">
        <v>2</v>
      </c>
      <c r="D65" s="4">
        <v>3</v>
      </c>
      <c r="E65" s="4">
        <v>4</v>
      </c>
      <c r="F65" s="4">
        <v>5</v>
      </c>
    </row>
    <row r="66" spans="1:6" ht="40.5" customHeight="1" x14ac:dyDescent="0.2">
      <c r="A66" s="112" t="s">
        <v>142</v>
      </c>
      <c r="B66" s="112"/>
      <c r="C66" s="3"/>
      <c r="D66" s="3"/>
      <c r="E66" s="3">
        <v>3</v>
      </c>
      <c r="F66" s="3"/>
    </row>
    <row r="67" spans="1:6" ht="49.5" customHeight="1" x14ac:dyDescent="0.2">
      <c r="A67" s="112" t="s">
        <v>143</v>
      </c>
      <c r="B67" s="112"/>
      <c r="C67" s="3"/>
      <c r="D67" s="3">
        <v>2</v>
      </c>
      <c r="E67" s="3"/>
      <c r="F67" s="3"/>
    </row>
    <row r="68" spans="1:6" ht="15" customHeight="1" x14ac:dyDescent="0.2">
      <c r="A68" s="112" t="s">
        <v>144</v>
      </c>
      <c r="B68" s="112"/>
      <c r="C68" s="3"/>
      <c r="D68" s="3"/>
      <c r="E68" s="3">
        <v>3</v>
      </c>
      <c r="F68" s="3"/>
    </row>
    <row r="69" spans="1:6" ht="27" customHeight="1" x14ac:dyDescent="0.2">
      <c r="A69" s="112" t="s">
        <v>145</v>
      </c>
      <c r="B69" s="112"/>
      <c r="C69" s="3"/>
      <c r="D69" s="3"/>
      <c r="E69" s="3">
        <v>3</v>
      </c>
      <c r="F69" s="3"/>
    </row>
    <row r="70" spans="1:6" ht="38.25" customHeight="1" x14ac:dyDescent="0.2">
      <c r="A70" s="112" t="s">
        <v>146</v>
      </c>
      <c r="B70" s="112"/>
      <c r="C70" s="3"/>
      <c r="D70" s="3"/>
      <c r="E70" s="3">
        <v>3</v>
      </c>
      <c r="F70" s="3"/>
    </row>
    <row r="71" spans="1:6" ht="26.25" customHeight="1" x14ac:dyDescent="0.2">
      <c r="A71" s="112" t="s">
        <v>147</v>
      </c>
      <c r="B71" s="112"/>
      <c r="C71" s="3"/>
      <c r="D71" s="3">
        <v>2</v>
      </c>
      <c r="E71" s="3"/>
      <c r="F71" s="3"/>
    </row>
    <row r="72" spans="1:6" ht="24.75" customHeight="1" x14ac:dyDescent="0.2">
      <c r="A72" s="112" t="s">
        <v>148</v>
      </c>
      <c r="B72" s="112"/>
      <c r="C72" s="3"/>
      <c r="D72" s="3">
        <v>2</v>
      </c>
      <c r="E72" s="3"/>
      <c r="F72" s="3"/>
    </row>
    <row r="73" spans="1:6" ht="28.5" customHeight="1" x14ac:dyDescent="0.2">
      <c r="A73" s="112" t="s">
        <v>149</v>
      </c>
      <c r="B73" s="112"/>
      <c r="C73" s="3"/>
      <c r="D73" s="3"/>
      <c r="E73" s="3">
        <v>3</v>
      </c>
      <c r="F73" s="3"/>
    </row>
    <row r="74" spans="1:6" ht="39.75" customHeight="1" x14ac:dyDescent="0.2">
      <c r="A74" s="112" t="s">
        <v>150</v>
      </c>
      <c r="B74" s="112"/>
      <c r="C74" s="3"/>
      <c r="D74" s="3"/>
      <c r="E74" s="3">
        <v>3</v>
      </c>
      <c r="F74" s="3"/>
    </row>
    <row r="75" spans="1:6" ht="38.25" customHeight="1" x14ac:dyDescent="0.2">
      <c r="A75" s="112" t="s">
        <v>151</v>
      </c>
      <c r="B75" s="112"/>
      <c r="C75" s="3"/>
      <c r="D75" s="3"/>
      <c r="E75" s="3">
        <v>3</v>
      </c>
      <c r="F75" s="3"/>
    </row>
    <row r="76" spans="1:6" ht="51.75" customHeight="1" x14ac:dyDescent="0.2">
      <c r="A76" s="112" t="s">
        <v>152</v>
      </c>
      <c r="B76" s="112"/>
      <c r="C76" s="3"/>
      <c r="D76" s="3"/>
      <c r="E76" s="3">
        <v>3</v>
      </c>
      <c r="F76" s="3"/>
    </row>
    <row r="77" spans="1:6" ht="51.75" customHeight="1" x14ac:dyDescent="0.2">
      <c r="A77" s="121" t="s">
        <v>242</v>
      </c>
      <c r="B77" s="121"/>
      <c r="C77" s="3"/>
      <c r="D77" s="3"/>
      <c r="E77" s="3">
        <v>3</v>
      </c>
      <c r="F77" s="3"/>
    </row>
    <row r="78" spans="1:6" ht="27.75" customHeight="1" x14ac:dyDescent="0.2">
      <c r="A78" s="128" t="s">
        <v>153</v>
      </c>
      <c r="B78" s="128"/>
      <c r="C78" s="31"/>
      <c r="D78" s="31"/>
      <c r="E78" s="31">
        <v>3</v>
      </c>
      <c r="F78" s="3"/>
    </row>
    <row r="79" spans="1:6" ht="19.5" customHeight="1" x14ac:dyDescent="0.2">
      <c r="A79" s="95" t="s">
        <v>268</v>
      </c>
      <c r="B79" s="129"/>
      <c r="C79" s="45">
        <f>SUM(C66:C78)</f>
        <v>0</v>
      </c>
      <c r="D79" s="45">
        <f t="shared" ref="D79:F79" si="2">SUM(D66:D78)</f>
        <v>6</v>
      </c>
      <c r="E79" s="45">
        <f t="shared" si="2"/>
        <v>30</v>
      </c>
      <c r="F79" s="45">
        <f t="shared" si="2"/>
        <v>0</v>
      </c>
    </row>
    <row r="80" spans="1:6" ht="16.5" customHeight="1" x14ac:dyDescent="0.2">
      <c r="A80" s="95" t="s">
        <v>259</v>
      </c>
      <c r="B80" s="129"/>
      <c r="C80" s="32"/>
      <c r="D80" s="32"/>
      <c r="E80" s="33"/>
      <c r="F80" s="34">
        <f>(C79+D79+E79+F79)/13</f>
        <v>2.7692307692307692</v>
      </c>
    </row>
    <row r="81" spans="1:6" ht="20.100000000000001" customHeight="1" x14ac:dyDescent="0.2">
      <c r="A81" s="2" t="s">
        <v>154</v>
      </c>
      <c r="B81" s="2"/>
      <c r="C81" s="2"/>
      <c r="D81" s="2"/>
      <c r="E81" s="2"/>
      <c r="F81" s="2"/>
    </row>
    <row r="82" spans="1:6" ht="15.75" customHeight="1" x14ac:dyDescent="0.2">
      <c r="A82" s="117" t="s">
        <v>1</v>
      </c>
      <c r="B82" s="117"/>
      <c r="C82" s="131" t="s">
        <v>2</v>
      </c>
      <c r="D82" s="131"/>
      <c r="E82" s="131"/>
      <c r="F82" s="131"/>
    </row>
    <row r="83" spans="1:6" ht="61.5" customHeight="1" x14ac:dyDescent="0.2">
      <c r="A83" s="117"/>
      <c r="B83" s="117"/>
      <c r="C83" s="70" t="s">
        <v>281</v>
      </c>
      <c r="D83" s="70" t="s">
        <v>282</v>
      </c>
      <c r="E83" s="70" t="s">
        <v>283</v>
      </c>
      <c r="F83" s="3" t="s">
        <v>25</v>
      </c>
    </row>
    <row r="84" spans="1:6" ht="17.100000000000001" customHeight="1" x14ac:dyDescent="0.2">
      <c r="A84" s="119">
        <v>1</v>
      </c>
      <c r="B84" s="119"/>
      <c r="C84" s="69">
        <v>2</v>
      </c>
      <c r="D84" s="69">
        <v>3</v>
      </c>
      <c r="E84" s="69">
        <v>4</v>
      </c>
      <c r="F84" s="69">
        <v>5</v>
      </c>
    </row>
    <row r="85" spans="1:6" ht="49.5" customHeight="1" x14ac:dyDescent="0.2">
      <c r="A85" s="121" t="s">
        <v>243</v>
      </c>
      <c r="B85" s="121"/>
      <c r="C85" s="3"/>
      <c r="D85" s="3"/>
      <c r="E85" s="3">
        <v>3</v>
      </c>
      <c r="F85" s="3"/>
    </row>
    <row r="86" spans="1:6" ht="26.25" customHeight="1" x14ac:dyDescent="0.2">
      <c r="A86" s="112" t="s">
        <v>155</v>
      </c>
      <c r="B86" s="112"/>
      <c r="C86" s="3"/>
      <c r="D86" s="3"/>
      <c r="E86" s="3">
        <v>3</v>
      </c>
      <c r="F86" s="3"/>
    </row>
    <row r="87" spans="1:6" ht="51" customHeight="1" x14ac:dyDescent="0.2">
      <c r="A87" s="112" t="s">
        <v>156</v>
      </c>
      <c r="B87" s="112"/>
      <c r="C87" s="3"/>
      <c r="D87" s="3"/>
      <c r="E87" s="3">
        <v>3</v>
      </c>
      <c r="F87" s="3"/>
    </row>
    <row r="88" spans="1:6" ht="42" customHeight="1" x14ac:dyDescent="0.2">
      <c r="A88" s="112" t="s">
        <v>157</v>
      </c>
      <c r="B88" s="112"/>
      <c r="C88" s="3"/>
      <c r="D88" s="3">
        <v>2</v>
      </c>
      <c r="E88" s="3"/>
      <c r="F88" s="3"/>
    </row>
    <row r="89" spans="1:6" ht="63.75" customHeight="1" x14ac:dyDescent="0.2">
      <c r="A89" s="112" t="s">
        <v>158</v>
      </c>
      <c r="B89" s="112"/>
      <c r="C89" s="3"/>
      <c r="D89" s="3"/>
      <c r="E89" s="3">
        <v>3</v>
      </c>
      <c r="F89" s="3"/>
    </row>
    <row r="90" spans="1:6" ht="38.25" customHeight="1" x14ac:dyDescent="0.2">
      <c r="A90" s="112" t="s">
        <v>159</v>
      </c>
      <c r="B90" s="112"/>
      <c r="C90" s="3"/>
      <c r="D90" s="3">
        <v>2</v>
      </c>
      <c r="E90" s="3"/>
      <c r="F90" s="3"/>
    </row>
    <row r="91" spans="1:6" s="73" customFormat="1" ht="27.75" customHeight="1" x14ac:dyDescent="0.2">
      <c r="A91" s="112" t="s">
        <v>160</v>
      </c>
      <c r="B91" s="112"/>
      <c r="C91" s="80"/>
      <c r="D91" s="80"/>
      <c r="E91" s="80">
        <v>3</v>
      </c>
      <c r="F91" s="80"/>
    </row>
    <row r="92" spans="1:6" ht="52.5" customHeight="1" x14ac:dyDescent="0.2">
      <c r="A92" s="112" t="s">
        <v>161</v>
      </c>
      <c r="B92" s="112"/>
      <c r="C92" s="3"/>
      <c r="D92" s="3"/>
      <c r="E92" s="3">
        <v>3</v>
      </c>
      <c r="F92" s="3"/>
    </row>
    <row r="93" spans="1:6" s="73" customFormat="1" ht="27" customHeight="1" x14ac:dyDescent="0.2">
      <c r="A93" s="112" t="s">
        <v>162</v>
      </c>
      <c r="B93" s="112"/>
      <c r="C93" s="80"/>
      <c r="D93" s="80"/>
      <c r="E93" s="80">
        <v>3</v>
      </c>
      <c r="F93" s="80"/>
    </row>
    <row r="94" spans="1:6" ht="42" customHeight="1" x14ac:dyDescent="0.2">
      <c r="A94" s="121" t="s">
        <v>244</v>
      </c>
      <c r="B94" s="121"/>
      <c r="C94" s="3"/>
      <c r="D94" s="3">
        <v>2</v>
      </c>
      <c r="E94" s="3"/>
      <c r="F94" s="3"/>
    </row>
    <row r="95" spans="1:6" ht="30.75" customHeight="1" x14ac:dyDescent="0.2">
      <c r="A95" s="112" t="s">
        <v>163</v>
      </c>
      <c r="B95" s="112"/>
      <c r="C95" s="3"/>
      <c r="D95" s="3"/>
      <c r="E95" s="3">
        <v>3</v>
      </c>
      <c r="F95" s="3"/>
    </row>
    <row r="96" spans="1:6" ht="15.75" customHeight="1" x14ac:dyDescent="0.2">
      <c r="A96" s="103" t="s">
        <v>269</v>
      </c>
      <c r="B96" s="121"/>
      <c r="C96" s="45">
        <f>SUM(C85:C95)</f>
        <v>0</v>
      </c>
      <c r="D96" s="45">
        <f t="shared" ref="D96:F96" si="3">SUM(D85:D95)</f>
        <v>6</v>
      </c>
      <c r="E96" s="45">
        <f t="shared" si="3"/>
        <v>24</v>
      </c>
      <c r="F96" s="45">
        <f t="shared" si="3"/>
        <v>0</v>
      </c>
    </row>
    <row r="97" spans="1:6" ht="18" customHeight="1" x14ac:dyDescent="0.2">
      <c r="A97" s="95" t="s">
        <v>259</v>
      </c>
      <c r="B97" s="129"/>
      <c r="C97" s="32"/>
      <c r="D97" s="32"/>
      <c r="E97" s="33"/>
      <c r="F97" s="34">
        <f>(+C96+D96+E96+F96)/11</f>
        <v>2.7272727272727271</v>
      </c>
    </row>
    <row r="98" spans="1:6" ht="20.100000000000001" customHeight="1" x14ac:dyDescent="0.2">
      <c r="A98" s="132" t="s">
        <v>164</v>
      </c>
      <c r="B98" s="133"/>
      <c r="C98" s="133"/>
      <c r="D98" s="133"/>
      <c r="E98" s="133"/>
      <c r="F98" s="134"/>
    </row>
    <row r="99" spans="1:6" ht="18" customHeight="1" x14ac:dyDescent="0.2">
      <c r="A99" s="117" t="s">
        <v>1</v>
      </c>
      <c r="B99" s="117"/>
      <c r="C99" s="131"/>
      <c r="D99" s="131"/>
      <c r="E99" s="131"/>
      <c r="F99" s="131"/>
    </row>
    <row r="100" spans="1:6" ht="60.75" customHeight="1" x14ac:dyDescent="0.2">
      <c r="A100" s="117"/>
      <c r="B100" s="117"/>
      <c r="C100" s="6" t="s">
        <v>281</v>
      </c>
      <c r="D100" s="6" t="s">
        <v>282</v>
      </c>
      <c r="E100" s="6" t="s">
        <v>283</v>
      </c>
      <c r="F100" s="3" t="s">
        <v>25</v>
      </c>
    </row>
    <row r="101" spans="1:6" ht="17.100000000000001" customHeight="1" x14ac:dyDescent="0.2">
      <c r="A101" s="119">
        <v>1</v>
      </c>
      <c r="B101" s="119"/>
      <c r="C101" s="4">
        <v>2</v>
      </c>
      <c r="D101" s="4">
        <v>3</v>
      </c>
      <c r="E101" s="4">
        <v>4</v>
      </c>
      <c r="F101" s="4">
        <v>5</v>
      </c>
    </row>
    <row r="102" spans="1:6" s="8" customFormat="1" ht="17.100000000000001" customHeight="1" x14ac:dyDescent="0.2">
      <c r="A102" s="103" t="s">
        <v>165</v>
      </c>
      <c r="B102" s="103"/>
      <c r="C102" s="103"/>
      <c r="D102" s="103"/>
      <c r="E102" s="103"/>
      <c r="F102" s="103"/>
    </row>
    <row r="103" spans="1:6" ht="66" customHeight="1" x14ac:dyDescent="0.2">
      <c r="A103" s="112" t="s">
        <v>166</v>
      </c>
      <c r="B103" s="112"/>
      <c r="C103" s="3"/>
      <c r="D103" s="3">
        <v>2</v>
      </c>
      <c r="E103" s="3"/>
      <c r="F103" s="3"/>
    </row>
    <row r="104" spans="1:6" ht="40.5" customHeight="1" x14ac:dyDescent="0.2">
      <c r="A104" s="112" t="s">
        <v>167</v>
      </c>
      <c r="B104" s="112"/>
      <c r="C104" s="3"/>
      <c r="D104" s="3">
        <v>2</v>
      </c>
      <c r="E104" s="3"/>
      <c r="F104" s="3"/>
    </row>
    <row r="105" spans="1:6" ht="27" customHeight="1" x14ac:dyDescent="0.2">
      <c r="A105" s="112" t="s">
        <v>168</v>
      </c>
      <c r="B105" s="112"/>
      <c r="C105" s="3"/>
      <c r="D105" s="3">
        <v>2</v>
      </c>
      <c r="E105" s="3"/>
      <c r="F105" s="3"/>
    </row>
    <row r="106" spans="1:6" ht="26.25" customHeight="1" x14ac:dyDescent="0.2">
      <c r="A106" s="112" t="s">
        <v>169</v>
      </c>
      <c r="B106" s="112"/>
      <c r="C106" s="3"/>
      <c r="D106" s="3"/>
      <c r="E106" s="3">
        <v>3</v>
      </c>
      <c r="F106" s="3"/>
    </row>
    <row r="107" spans="1:6" ht="15.75" customHeight="1" x14ac:dyDescent="0.2">
      <c r="A107" s="112" t="s">
        <v>170</v>
      </c>
      <c r="B107" s="112"/>
      <c r="C107" s="3"/>
      <c r="D107" s="3"/>
      <c r="E107" s="3">
        <v>3</v>
      </c>
      <c r="F107" s="3"/>
    </row>
    <row r="108" spans="1:6" ht="50.25" customHeight="1" x14ac:dyDescent="0.2">
      <c r="A108" s="112" t="s">
        <v>171</v>
      </c>
      <c r="B108" s="112"/>
      <c r="C108" s="3"/>
      <c r="D108" s="3"/>
      <c r="E108" s="3">
        <v>3</v>
      </c>
      <c r="F108" s="3"/>
    </row>
    <row r="109" spans="1:6" ht="27" customHeight="1" x14ac:dyDescent="0.2">
      <c r="A109" s="112" t="s">
        <v>172</v>
      </c>
      <c r="B109" s="112"/>
      <c r="C109" s="3"/>
      <c r="D109" s="3"/>
      <c r="E109" s="3">
        <v>3</v>
      </c>
      <c r="F109" s="3"/>
    </row>
    <row r="110" spans="1:6" ht="27" customHeight="1" x14ac:dyDescent="0.2">
      <c r="A110" s="112" t="s">
        <v>173</v>
      </c>
      <c r="B110" s="112"/>
      <c r="C110" s="3"/>
      <c r="D110" s="3"/>
      <c r="E110" s="3">
        <v>3</v>
      </c>
      <c r="F110" s="3"/>
    </row>
    <row r="111" spans="1:6" ht="25.5" customHeight="1" x14ac:dyDescent="0.2">
      <c r="A111" s="112" t="s">
        <v>174</v>
      </c>
      <c r="B111" s="112"/>
      <c r="C111" s="3"/>
      <c r="D111" s="3">
        <v>2</v>
      </c>
      <c r="E111" s="3"/>
      <c r="F111" s="3"/>
    </row>
    <row r="112" spans="1:6" ht="50.25" customHeight="1" x14ac:dyDescent="0.2">
      <c r="A112" s="112" t="s">
        <v>175</v>
      </c>
      <c r="B112" s="112"/>
      <c r="C112" s="3"/>
      <c r="D112" s="3"/>
      <c r="E112" s="3">
        <v>3</v>
      </c>
      <c r="F112" s="3"/>
    </row>
    <row r="113" spans="1:6" ht="26.25" customHeight="1" x14ac:dyDescent="0.2">
      <c r="A113" s="112" t="s">
        <v>176</v>
      </c>
      <c r="B113" s="112"/>
      <c r="C113" s="3"/>
      <c r="D113" s="3">
        <v>2</v>
      </c>
      <c r="E113" s="3"/>
      <c r="F113" s="3"/>
    </row>
    <row r="114" spans="1:6" ht="30" customHeight="1" x14ac:dyDescent="0.2">
      <c r="A114" s="112" t="s">
        <v>177</v>
      </c>
      <c r="B114" s="112"/>
      <c r="C114" s="3"/>
      <c r="D114" s="3"/>
      <c r="E114" s="3">
        <v>3</v>
      </c>
      <c r="F114" s="3"/>
    </row>
    <row r="115" spans="1:6" ht="42" customHeight="1" x14ac:dyDescent="0.2">
      <c r="A115" s="121" t="s">
        <v>245</v>
      </c>
      <c r="B115" s="121"/>
      <c r="C115" s="3"/>
      <c r="D115" s="3">
        <v>2</v>
      </c>
      <c r="E115" s="3"/>
      <c r="F115" s="3"/>
    </row>
    <row r="116" spans="1:6" ht="42" customHeight="1" x14ac:dyDescent="0.2">
      <c r="A116" s="121" t="s">
        <v>246</v>
      </c>
      <c r="B116" s="121"/>
      <c r="C116" s="3"/>
      <c r="D116" s="3"/>
      <c r="E116" s="3">
        <v>3</v>
      </c>
      <c r="F116" s="3"/>
    </row>
    <row r="117" spans="1:6" ht="26.25" customHeight="1" x14ac:dyDescent="0.2">
      <c r="A117" s="112" t="s">
        <v>178</v>
      </c>
      <c r="B117" s="112"/>
      <c r="C117" s="3"/>
      <c r="D117" s="3"/>
      <c r="E117" s="3">
        <v>3</v>
      </c>
      <c r="F117" s="3"/>
    </row>
    <row r="118" spans="1:6" ht="39" customHeight="1" x14ac:dyDescent="0.2">
      <c r="A118" s="112" t="s">
        <v>179</v>
      </c>
      <c r="B118" s="112"/>
      <c r="C118" s="3"/>
      <c r="D118" s="3"/>
      <c r="E118" s="3">
        <v>3</v>
      </c>
      <c r="F118" s="3"/>
    </row>
    <row r="119" spans="1:6" s="8" customFormat="1" ht="16.5" customHeight="1" x14ac:dyDescent="0.2">
      <c r="A119" s="103" t="s">
        <v>180</v>
      </c>
      <c r="B119" s="103"/>
      <c r="C119" s="103"/>
      <c r="D119" s="103"/>
      <c r="E119" s="103"/>
      <c r="F119" s="103"/>
    </row>
    <row r="120" spans="1:6" ht="105" customHeight="1" x14ac:dyDescent="0.2">
      <c r="A120" s="121" t="s">
        <v>247</v>
      </c>
      <c r="B120" s="121"/>
      <c r="C120" s="3"/>
      <c r="D120" s="3"/>
      <c r="E120" s="3">
        <v>3</v>
      </c>
      <c r="F120" s="3"/>
    </row>
    <row r="121" spans="1:6" ht="25.5" customHeight="1" x14ac:dyDescent="0.2">
      <c r="A121" s="112" t="s">
        <v>181</v>
      </c>
      <c r="B121" s="112"/>
      <c r="C121" s="3"/>
      <c r="D121" s="3"/>
      <c r="E121" s="3">
        <v>3</v>
      </c>
      <c r="F121" s="3"/>
    </row>
    <row r="122" spans="1:6" ht="61.5" customHeight="1" x14ac:dyDescent="0.2">
      <c r="A122" s="112" t="s">
        <v>182</v>
      </c>
      <c r="B122" s="112"/>
      <c r="C122" s="3"/>
      <c r="D122" s="3">
        <v>2</v>
      </c>
      <c r="E122" s="3"/>
      <c r="F122" s="3"/>
    </row>
    <row r="123" spans="1:6" ht="27" customHeight="1" x14ac:dyDescent="0.2">
      <c r="A123" s="112" t="s">
        <v>183</v>
      </c>
      <c r="B123" s="112"/>
      <c r="C123" s="3"/>
      <c r="D123" s="3">
        <v>2</v>
      </c>
      <c r="E123" s="3"/>
      <c r="F123" s="3"/>
    </row>
    <row r="124" spans="1:6" ht="25.5" customHeight="1" x14ac:dyDescent="0.2">
      <c r="A124" s="112" t="s">
        <v>184</v>
      </c>
      <c r="B124" s="112"/>
      <c r="C124" s="3"/>
      <c r="D124" s="3"/>
      <c r="E124" s="3">
        <v>3</v>
      </c>
      <c r="F124" s="3"/>
    </row>
    <row r="125" spans="1:6" ht="27" customHeight="1" x14ac:dyDescent="0.2">
      <c r="A125" s="112" t="s">
        <v>185</v>
      </c>
      <c r="B125" s="112"/>
      <c r="C125" s="3"/>
      <c r="D125" s="3">
        <v>2</v>
      </c>
      <c r="E125" s="3"/>
      <c r="F125" s="3"/>
    </row>
    <row r="126" spans="1:6" ht="27" customHeight="1" x14ac:dyDescent="0.2">
      <c r="A126" s="112" t="s">
        <v>186</v>
      </c>
      <c r="B126" s="112"/>
      <c r="C126" s="3"/>
      <c r="D126" s="3"/>
      <c r="E126" s="3">
        <v>3</v>
      </c>
      <c r="F126" s="3"/>
    </row>
    <row r="127" spans="1:6" ht="54.75" customHeight="1" x14ac:dyDescent="0.2">
      <c r="A127" s="112" t="s">
        <v>187</v>
      </c>
      <c r="B127" s="112"/>
      <c r="C127" s="3"/>
      <c r="D127" s="3">
        <v>2</v>
      </c>
      <c r="E127" s="3"/>
      <c r="F127" s="3"/>
    </row>
    <row r="128" spans="1:6" ht="27" customHeight="1" x14ac:dyDescent="0.2">
      <c r="A128" s="112" t="s">
        <v>188</v>
      </c>
      <c r="B128" s="112"/>
      <c r="C128" s="3"/>
      <c r="D128" s="3"/>
      <c r="E128" s="3">
        <v>3</v>
      </c>
      <c r="F128" s="3"/>
    </row>
    <row r="129" spans="1:6" ht="39.75" customHeight="1" x14ac:dyDescent="0.2">
      <c r="A129" s="112" t="s">
        <v>189</v>
      </c>
      <c r="B129" s="112"/>
      <c r="C129" s="3"/>
      <c r="D129" s="3"/>
      <c r="E129" s="3">
        <v>3</v>
      </c>
      <c r="F129" s="3"/>
    </row>
    <row r="130" spans="1:6" ht="17.100000000000001" customHeight="1" x14ac:dyDescent="0.2">
      <c r="A130" s="112" t="s">
        <v>190</v>
      </c>
      <c r="B130" s="112"/>
      <c r="C130" s="3"/>
      <c r="D130" s="3"/>
      <c r="E130" s="3">
        <v>3</v>
      </c>
      <c r="F130" s="3"/>
    </row>
    <row r="131" spans="1:6" ht="17.100000000000001" customHeight="1" x14ac:dyDescent="0.2">
      <c r="A131" s="112" t="s">
        <v>191</v>
      </c>
      <c r="B131" s="112"/>
      <c r="C131" s="3"/>
      <c r="D131" s="3"/>
      <c r="E131" s="3">
        <v>3</v>
      </c>
      <c r="F131" s="3"/>
    </row>
    <row r="132" spans="1:6" ht="29.25" customHeight="1" x14ac:dyDescent="0.2">
      <c r="A132" s="112" t="s">
        <v>192</v>
      </c>
      <c r="B132" s="112"/>
      <c r="C132" s="3"/>
      <c r="D132" s="3">
        <v>2</v>
      </c>
      <c r="E132" s="3"/>
      <c r="F132" s="3"/>
    </row>
    <row r="133" spans="1:6" ht="39.75" customHeight="1" x14ac:dyDescent="0.2">
      <c r="A133" s="121" t="s">
        <v>248</v>
      </c>
      <c r="B133" s="121"/>
      <c r="C133" s="3"/>
      <c r="D133" s="3">
        <v>2</v>
      </c>
      <c r="E133" s="3"/>
      <c r="F133" s="3"/>
    </row>
    <row r="134" spans="1:6" ht="25.5" customHeight="1" x14ac:dyDescent="0.2">
      <c r="A134" s="112" t="s">
        <v>193</v>
      </c>
      <c r="B134" s="112"/>
      <c r="C134" s="3"/>
      <c r="D134" s="3"/>
      <c r="E134" s="3">
        <v>3</v>
      </c>
      <c r="F134" s="3"/>
    </row>
    <row r="135" spans="1:6" ht="37.5" customHeight="1" x14ac:dyDescent="0.2">
      <c r="A135" s="121" t="s">
        <v>249</v>
      </c>
      <c r="B135" s="121"/>
      <c r="C135" s="3"/>
      <c r="D135" s="3"/>
      <c r="E135" s="3">
        <v>3</v>
      </c>
      <c r="F135" s="3"/>
    </row>
    <row r="136" spans="1:6" ht="30" customHeight="1" x14ac:dyDescent="0.2">
      <c r="A136" s="112" t="s">
        <v>194</v>
      </c>
      <c r="B136" s="112"/>
      <c r="C136" s="3"/>
      <c r="D136" s="3"/>
      <c r="E136" s="3">
        <v>3</v>
      </c>
      <c r="F136" s="3"/>
    </row>
    <row r="137" spans="1:6" ht="42" customHeight="1" x14ac:dyDescent="0.2">
      <c r="A137" s="112" t="s">
        <v>195</v>
      </c>
      <c r="B137" s="112"/>
      <c r="C137" s="3"/>
      <c r="D137" s="3"/>
      <c r="E137" s="3">
        <v>3</v>
      </c>
      <c r="F137" s="3"/>
    </row>
    <row r="138" spans="1:6" ht="28.5" customHeight="1" x14ac:dyDescent="0.2">
      <c r="A138" s="112" t="s">
        <v>196</v>
      </c>
      <c r="B138" s="112"/>
      <c r="C138" s="3"/>
      <c r="D138" s="3"/>
      <c r="E138" s="3">
        <v>3</v>
      </c>
      <c r="F138" s="3"/>
    </row>
    <row r="139" spans="1:6" ht="28.5" customHeight="1" x14ac:dyDescent="0.2">
      <c r="A139" s="112" t="s">
        <v>197</v>
      </c>
      <c r="B139" s="112"/>
      <c r="C139" s="3"/>
      <c r="D139" s="3">
        <v>2</v>
      </c>
      <c r="E139" s="3"/>
      <c r="F139" s="3"/>
    </row>
    <row r="140" spans="1:6" ht="54" customHeight="1" x14ac:dyDescent="0.2">
      <c r="A140" s="112" t="s">
        <v>198</v>
      </c>
      <c r="B140" s="112"/>
      <c r="C140" s="3"/>
      <c r="D140" s="3"/>
      <c r="E140" s="3">
        <v>3</v>
      </c>
      <c r="F140" s="3"/>
    </row>
    <row r="141" spans="1:6" s="8" customFormat="1" ht="18.75" customHeight="1" x14ac:dyDescent="0.2">
      <c r="A141" s="136" t="s">
        <v>199</v>
      </c>
      <c r="B141" s="136"/>
      <c r="C141" s="136"/>
      <c r="D141" s="136"/>
      <c r="E141" s="136"/>
      <c r="F141" s="136"/>
    </row>
    <row r="142" spans="1:6" ht="40.5" customHeight="1" x14ac:dyDescent="0.2">
      <c r="A142" s="121" t="s">
        <v>250</v>
      </c>
      <c r="B142" s="121"/>
      <c r="C142" s="3"/>
      <c r="D142" s="3">
        <v>2</v>
      </c>
      <c r="E142" s="3"/>
      <c r="F142" s="3"/>
    </row>
    <row r="143" spans="1:6" ht="40.5" customHeight="1" x14ac:dyDescent="0.2">
      <c r="A143" s="121" t="s">
        <v>251</v>
      </c>
      <c r="B143" s="121"/>
      <c r="C143" s="3"/>
      <c r="D143" s="3"/>
      <c r="E143" s="3">
        <v>3</v>
      </c>
      <c r="F143" s="3"/>
    </row>
    <row r="144" spans="1:6" ht="30.75" customHeight="1" x14ac:dyDescent="0.2">
      <c r="A144" s="112" t="s">
        <v>200</v>
      </c>
      <c r="B144" s="112"/>
      <c r="C144" s="3"/>
      <c r="D144" s="3"/>
      <c r="E144" s="3">
        <v>3</v>
      </c>
      <c r="F144" s="3"/>
    </row>
    <row r="145" spans="1:6" ht="30.75" customHeight="1" x14ac:dyDescent="0.2">
      <c r="A145" s="112" t="s">
        <v>201</v>
      </c>
      <c r="B145" s="112"/>
      <c r="C145" s="3"/>
      <c r="D145" s="3">
        <v>2</v>
      </c>
      <c r="E145" s="3"/>
      <c r="F145" s="3"/>
    </row>
    <row r="146" spans="1:6" ht="53.25" customHeight="1" x14ac:dyDescent="0.2">
      <c r="A146" s="112" t="s">
        <v>202</v>
      </c>
      <c r="B146" s="112"/>
      <c r="C146" s="3"/>
      <c r="D146" s="3"/>
      <c r="E146" s="3">
        <v>3</v>
      </c>
      <c r="F146" s="3"/>
    </row>
    <row r="147" spans="1:6" ht="50.25" customHeight="1" x14ac:dyDescent="0.2">
      <c r="A147" s="112" t="s">
        <v>203</v>
      </c>
      <c r="B147" s="112"/>
      <c r="C147" s="3"/>
      <c r="D147" s="3"/>
      <c r="E147" s="3">
        <v>3</v>
      </c>
      <c r="F147" s="3"/>
    </row>
    <row r="148" spans="1:6" ht="35.25" customHeight="1" x14ac:dyDescent="0.2">
      <c r="A148" s="112" t="s">
        <v>174</v>
      </c>
      <c r="B148" s="112"/>
      <c r="C148" s="3"/>
      <c r="D148" s="3">
        <v>2</v>
      </c>
      <c r="E148" s="3"/>
      <c r="F148" s="3"/>
    </row>
    <row r="149" spans="1:6" ht="30.75" customHeight="1" x14ac:dyDescent="0.2">
      <c r="A149" s="112" t="s">
        <v>204</v>
      </c>
      <c r="B149" s="112"/>
      <c r="C149" s="3"/>
      <c r="D149" s="3">
        <v>2</v>
      </c>
      <c r="E149" s="3"/>
      <c r="F149" s="3"/>
    </row>
    <row r="150" spans="1:6" ht="41.25" customHeight="1" x14ac:dyDescent="0.2">
      <c r="A150" s="112" t="s">
        <v>205</v>
      </c>
      <c r="B150" s="112"/>
      <c r="C150" s="3"/>
      <c r="D150" s="3"/>
      <c r="E150" s="3">
        <v>3</v>
      </c>
      <c r="F150" s="3"/>
    </row>
    <row r="151" spans="1:6" ht="29.25" customHeight="1" x14ac:dyDescent="0.2">
      <c r="A151" s="112" t="s">
        <v>206</v>
      </c>
      <c r="B151" s="112"/>
      <c r="C151" s="3"/>
      <c r="D151" s="3"/>
      <c r="E151" s="3">
        <v>3</v>
      </c>
      <c r="F151" s="3"/>
    </row>
    <row r="152" spans="1:6" ht="54.75" customHeight="1" x14ac:dyDescent="0.2">
      <c r="A152" s="112" t="s">
        <v>207</v>
      </c>
      <c r="B152" s="112"/>
      <c r="C152" s="3"/>
      <c r="D152" s="3">
        <v>2</v>
      </c>
      <c r="E152" s="3"/>
      <c r="F152" s="3"/>
    </row>
    <row r="153" spans="1:6" ht="66.75" customHeight="1" x14ac:dyDescent="0.2">
      <c r="A153" s="135" t="s">
        <v>252</v>
      </c>
      <c r="B153" s="135"/>
      <c r="C153" s="31"/>
      <c r="D153" s="31">
        <v>2</v>
      </c>
      <c r="E153" s="31"/>
      <c r="F153" s="3"/>
    </row>
    <row r="154" spans="1:6" ht="32.25" customHeight="1" x14ac:dyDescent="0.2">
      <c r="A154" s="95" t="s">
        <v>270</v>
      </c>
      <c r="B154" s="129"/>
      <c r="C154" s="45">
        <f>(+C103+C104+C105+C106+C107+C108+C109+C110+C111+C112+C113+C114+C115+C116+C117+C118+C120+C121+C122+C123+C124+C125+C126+C127+C128+C129+C130+C131+C132+C133+C134+C135+C136+C137+C138+C139+C140+C142+C143+C144+C145+C146+C147+C148+C149+C150+C151+C152+C153)</f>
        <v>0</v>
      </c>
      <c r="D154" s="45">
        <f t="shared" ref="D154:F154" si="4">(+D103+D104+D105+D106+D107+D108+D109+D110+D111+D112+D113+D114+D115+D116+D117+D118+D120+D121+D122+D123+D124+D125+D126+D127+D128+D129+D130+D131+D132+D133+D134+D135+D136+D137+D138+D139+D140+D142+D143+D144+D145+D146+D147+D148+D149+D150+D151+D152+D153)</f>
        <v>38</v>
      </c>
      <c r="E154" s="45">
        <f t="shared" si="4"/>
        <v>90</v>
      </c>
      <c r="F154" s="45">
        <f t="shared" si="4"/>
        <v>0</v>
      </c>
    </row>
    <row r="155" spans="1:6" ht="33" customHeight="1" x14ac:dyDescent="0.2">
      <c r="A155" s="95" t="s">
        <v>259</v>
      </c>
      <c r="B155" s="129"/>
      <c r="C155" s="32"/>
      <c r="D155" s="32"/>
      <c r="E155" s="33"/>
      <c r="F155" s="34">
        <f>(+C154+D154+E154+F154)/49</f>
        <v>2.6122448979591835</v>
      </c>
    </row>
    <row r="156" spans="1:6" ht="33" customHeight="1" x14ac:dyDescent="0.2">
      <c r="A156" s="21"/>
      <c r="B156" s="21"/>
      <c r="C156" s="21"/>
      <c r="D156" s="21"/>
      <c r="E156" s="21"/>
      <c r="F156" s="21"/>
    </row>
    <row r="157" spans="1:6" ht="33" customHeight="1" x14ac:dyDescent="0.2">
      <c r="A157" s="21"/>
      <c r="B157" s="21"/>
      <c r="C157" s="21"/>
      <c r="D157" s="21"/>
      <c r="E157" s="21"/>
      <c r="F157" s="21"/>
    </row>
    <row r="158" spans="1:6" ht="33" customHeight="1" x14ac:dyDescent="0.2">
      <c r="A158" s="21"/>
      <c r="B158" s="21"/>
      <c r="C158" s="21"/>
      <c r="D158" s="21"/>
      <c r="E158" s="21"/>
      <c r="F158" s="21"/>
    </row>
    <row r="159" spans="1:6" ht="33" customHeight="1" x14ac:dyDescent="0.2">
      <c r="A159" s="21"/>
      <c r="B159" s="21"/>
      <c r="C159" s="21"/>
      <c r="D159" s="21"/>
      <c r="E159" s="21"/>
      <c r="F159" s="21"/>
    </row>
    <row r="160" spans="1:6" ht="33" customHeight="1" x14ac:dyDescent="0.2">
      <c r="A160" s="21"/>
      <c r="B160" s="21"/>
      <c r="C160" s="21"/>
      <c r="D160" s="21"/>
      <c r="E160" s="21"/>
      <c r="F160" s="21"/>
    </row>
    <row r="161" spans="1:6" ht="33" customHeight="1" x14ac:dyDescent="0.2">
      <c r="A161" s="21"/>
      <c r="B161" s="21"/>
      <c r="C161" s="21"/>
      <c r="D161" s="21"/>
      <c r="E161" s="21"/>
      <c r="F161" s="21"/>
    </row>
    <row r="162" spans="1:6" ht="33" customHeight="1" x14ac:dyDescent="0.2">
      <c r="A162" s="21"/>
      <c r="B162" s="21"/>
      <c r="C162" s="21"/>
      <c r="D162" s="21"/>
      <c r="E162" s="21"/>
      <c r="F162" s="21"/>
    </row>
    <row r="163" spans="1:6" ht="33" customHeight="1" x14ac:dyDescent="0.2">
      <c r="A163" s="21"/>
      <c r="B163" s="21"/>
      <c r="C163" s="21"/>
      <c r="D163" s="21"/>
      <c r="E163" s="21"/>
      <c r="F163" s="21"/>
    </row>
    <row r="164" spans="1:6" ht="33" customHeight="1" x14ac:dyDescent="0.2">
      <c r="A164" s="21"/>
      <c r="B164" s="21"/>
      <c r="C164" s="21"/>
      <c r="D164" s="21"/>
      <c r="E164" s="21"/>
      <c r="F164" s="21"/>
    </row>
    <row r="165" spans="1:6" ht="33" customHeight="1" x14ac:dyDescent="0.2">
      <c r="A165" s="21"/>
      <c r="B165" s="21"/>
      <c r="C165" s="21"/>
      <c r="D165" s="21"/>
      <c r="E165" s="21"/>
      <c r="F165" s="21"/>
    </row>
    <row r="166" spans="1:6" ht="20.100000000000001" customHeight="1" x14ac:dyDescent="0.2"/>
    <row r="167" spans="1:6" ht="15.95" customHeight="1" x14ac:dyDescent="0.2"/>
    <row r="168" spans="1:6" ht="60.75" customHeight="1" x14ac:dyDescent="0.2"/>
    <row r="169" spans="1:6" ht="23.1" customHeight="1" x14ac:dyDescent="0.2"/>
    <row r="170" spans="1:6" ht="69" customHeight="1" x14ac:dyDescent="0.2"/>
    <row r="171" spans="1:6" ht="48.75" customHeight="1" x14ac:dyDescent="0.2"/>
    <row r="172" spans="1:6" ht="49.5" customHeight="1" x14ac:dyDescent="0.2"/>
    <row r="173" spans="1:6" ht="33" customHeight="1" x14ac:dyDescent="0.2"/>
    <row r="174" spans="1:6" ht="46.5" customHeight="1" x14ac:dyDescent="0.2"/>
    <row r="175" spans="1:6" ht="33.75" customHeight="1" x14ac:dyDescent="0.2"/>
    <row r="176" spans="1:6" ht="33" customHeight="1" x14ac:dyDescent="0.2"/>
    <row r="177" ht="17.100000000000001" customHeight="1" x14ac:dyDescent="0.2"/>
    <row r="178" ht="33.950000000000003" customHeight="1" x14ac:dyDescent="0.2"/>
    <row r="179" ht="48.75" customHeight="1" x14ac:dyDescent="0.2"/>
    <row r="180" ht="33.75" customHeight="1" x14ac:dyDescent="0.2"/>
    <row r="181" ht="32.25" customHeight="1" x14ac:dyDescent="0.2"/>
    <row r="182" ht="32.25" customHeight="1" x14ac:dyDescent="0.2"/>
    <row r="183" ht="32.25" customHeight="1" x14ac:dyDescent="0.2"/>
    <row r="184" ht="46.5" customHeight="1" x14ac:dyDescent="0.2"/>
    <row r="185" ht="30" customHeight="1" x14ac:dyDescent="0.2"/>
    <row r="186" ht="16.5" customHeight="1" x14ac:dyDescent="0.2"/>
    <row r="187" ht="34.5" customHeight="1" x14ac:dyDescent="0.2"/>
    <row r="188" ht="33" customHeight="1" x14ac:dyDescent="0.2"/>
    <row r="189" ht="46.5" customHeight="1" x14ac:dyDescent="0.2"/>
    <row r="190" ht="30" customHeight="1" x14ac:dyDescent="0.2"/>
    <row r="191" ht="78.75" customHeight="1" x14ac:dyDescent="0.2"/>
    <row r="192" ht="36.950000000000003" customHeight="1" x14ac:dyDescent="0.2"/>
    <row r="193" ht="36.75" customHeight="1" x14ac:dyDescent="0.2"/>
  </sheetData>
  <mergeCells count="137">
    <mergeCell ref="A154:B154"/>
    <mergeCell ref="A98:F98"/>
    <mergeCell ref="A152:B152"/>
    <mergeCell ref="A153:B153"/>
    <mergeCell ref="A155:B155"/>
    <mergeCell ref="A146:B146"/>
    <mergeCell ref="A147:B147"/>
    <mergeCell ref="A148:B148"/>
    <mergeCell ref="A149:B149"/>
    <mergeCell ref="A150:B150"/>
    <mergeCell ref="A151:B151"/>
    <mergeCell ref="A140:B140"/>
    <mergeCell ref="A141:F141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F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99:B100"/>
    <mergeCell ref="C99:F99"/>
    <mergeCell ref="A101:B101"/>
    <mergeCell ref="A102:F102"/>
    <mergeCell ref="A103:B103"/>
    <mergeCell ref="A91:B91"/>
    <mergeCell ref="A92:B92"/>
    <mergeCell ref="A93:B93"/>
    <mergeCell ref="A94:B94"/>
    <mergeCell ref="A95:B95"/>
    <mergeCell ref="A97:B97"/>
    <mergeCell ref="A85:B85"/>
    <mergeCell ref="A86:B86"/>
    <mergeCell ref="A87:B87"/>
    <mergeCell ref="A88:B88"/>
    <mergeCell ref="A89:B89"/>
    <mergeCell ref="A90:B90"/>
    <mergeCell ref="A96:B96"/>
    <mergeCell ref="A78:B78"/>
    <mergeCell ref="A80:B80"/>
    <mergeCell ref="A82:B83"/>
    <mergeCell ref="C82:F82"/>
    <mergeCell ref="A84:B84"/>
    <mergeCell ref="A72:B72"/>
    <mergeCell ref="A73:B73"/>
    <mergeCell ref="A74:B74"/>
    <mergeCell ref="A75:B75"/>
    <mergeCell ref="A76:B76"/>
    <mergeCell ref="A77:B77"/>
    <mergeCell ref="A79:B79"/>
    <mergeCell ref="A66:B66"/>
    <mergeCell ref="A67:B67"/>
    <mergeCell ref="A68:B68"/>
    <mergeCell ref="A69:B69"/>
    <mergeCell ref="A70:B70"/>
    <mergeCell ref="A71:B71"/>
    <mergeCell ref="A49:B49"/>
    <mergeCell ref="A51:B51"/>
    <mergeCell ref="A63:B64"/>
    <mergeCell ref="A50:B50"/>
    <mergeCell ref="C63:F63"/>
    <mergeCell ref="A65:B65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32:B33"/>
    <mergeCell ref="C32:F32"/>
    <mergeCell ref="A34:B34"/>
    <mergeCell ref="A35:B35"/>
    <mergeCell ref="A36:B36"/>
    <mergeCell ref="A21:B21"/>
    <mergeCell ref="A22:B22"/>
    <mergeCell ref="A23:B23"/>
    <mergeCell ref="A24:B24"/>
    <mergeCell ref="A25:B25"/>
    <mergeCell ref="A27:B27"/>
    <mergeCell ref="A26:B26"/>
    <mergeCell ref="A18:B18"/>
    <mergeCell ref="A19:F19"/>
    <mergeCell ref="A20:B20"/>
    <mergeCell ref="A9:B9"/>
    <mergeCell ref="A10:F10"/>
    <mergeCell ref="A11:B11"/>
    <mergeCell ref="A12:B12"/>
    <mergeCell ref="A13:B13"/>
    <mergeCell ref="A14:B14"/>
    <mergeCell ref="A3:B4"/>
    <mergeCell ref="C3:F3"/>
    <mergeCell ref="A5:B5"/>
    <mergeCell ref="A6:F6"/>
    <mergeCell ref="A7:B7"/>
    <mergeCell ref="A8:B8"/>
    <mergeCell ref="A15:B15"/>
    <mergeCell ref="A16:B16"/>
    <mergeCell ref="A17:B17"/>
  </mergeCells>
  <pageMargins left="0" right="0" top="0" bottom="0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1" zoomScale="90" zoomScaleNormal="90" workbookViewId="0">
      <selection activeCell="F72" sqref="F72"/>
    </sheetView>
  </sheetViews>
  <sheetFormatPr defaultRowHeight="12.75" x14ac:dyDescent="0.2"/>
  <cols>
    <col min="1" max="1" width="1.1640625" customWidth="1"/>
    <col min="2" max="2" width="82.1640625" customWidth="1"/>
    <col min="3" max="5" width="20.1640625" customWidth="1"/>
    <col min="6" max="6" width="23.5" customWidth="1"/>
    <col min="7" max="8" width="38.83203125" customWidth="1"/>
    <col min="9" max="12" width="22" customWidth="1"/>
  </cols>
  <sheetData>
    <row r="1" spans="1:6" ht="20.100000000000001" customHeight="1" x14ac:dyDescent="0.2">
      <c r="A1" s="145" t="s">
        <v>350</v>
      </c>
      <c r="B1" s="146"/>
      <c r="C1" s="146"/>
      <c r="D1" s="146"/>
      <c r="E1" s="146"/>
      <c r="F1" s="146"/>
    </row>
    <row r="2" spans="1:6" ht="16.5" customHeight="1" x14ac:dyDescent="0.2">
      <c r="A2" s="147" t="s">
        <v>24</v>
      </c>
      <c r="B2" s="147"/>
      <c r="C2" s="147"/>
      <c r="D2" s="147"/>
      <c r="E2" s="147"/>
      <c r="F2" s="147"/>
    </row>
    <row r="3" spans="1:6" ht="17.25" customHeight="1" x14ac:dyDescent="0.2">
      <c r="A3" s="110" t="s">
        <v>1</v>
      </c>
      <c r="B3" s="110"/>
      <c r="C3" s="111" t="s">
        <v>2</v>
      </c>
      <c r="D3" s="111"/>
      <c r="E3" s="111"/>
      <c r="F3" s="111"/>
    </row>
    <row r="4" spans="1:6" ht="59.25" customHeight="1" x14ac:dyDescent="0.2">
      <c r="A4" s="110"/>
      <c r="B4" s="110"/>
      <c r="C4" s="6" t="s">
        <v>281</v>
      </c>
      <c r="D4" s="6" t="s">
        <v>282</v>
      </c>
      <c r="E4" s="6" t="s">
        <v>283</v>
      </c>
      <c r="F4" s="3" t="s">
        <v>25</v>
      </c>
    </row>
    <row r="5" spans="1:6" ht="17.25" customHeight="1" x14ac:dyDescent="0.2">
      <c r="A5" s="148">
        <v>1</v>
      </c>
      <c r="B5" s="148"/>
      <c r="C5" s="7">
        <v>2</v>
      </c>
      <c r="D5" s="7">
        <v>3</v>
      </c>
      <c r="E5" s="7">
        <v>4</v>
      </c>
      <c r="F5" s="7">
        <v>5</v>
      </c>
    </row>
    <row r="6" spans="1:6" ht="27.95" customHeight="1" x14ac:dyDescent="0.2">
      <c r="A6" s="112" t="s">
        <v>26</v>
      </c>
      <c r="B6" s="112"/>
      <c r="C6" s="5"/>
      <c r="D6" s="3"/>
      <c r="E6" s="3">
        <v>3</v>
      </c>
      <c r="F6" s="3"/>
    </row>
    <row r="7" spans="1:6" ht="23.25" customHeight="1" x14ac:dyDescent="0.2">
      <c r="A7" s="112" t="s">
        <v>27</v>
      </c>
      <c r="B7" s="112"/>
      <c r="C7" s="5"/>
      <c r="D7" s="3"/>
      <c r="E7" s="3">
        <v>3</v>
      </c>
      <c r="F7" s="3"/>
    </row>
    <row r="8" spans="1:6" ht="12.75" customHeight="1" x14ac:dyDescent="0.2">
      <c r="A8" s="112" t="s">
        <v>28</v>
      </c>
      <c r="B8" s="112"/>
      <c r="C8" s="5"/>
      <c r="D8" s="3"/>
      <c r="E8" s="3">
        <v>3</v>
      </c>
      <c r="F8" s="3"/>
    </row>
    <row r="9" spans="1:6" ht="27.75" customHeight="1" x14ac:dyDescent="0.2">
      <c r="A9" s="112" t="s">
        <v>29</v>
      </c>
      <c r="B9" s="112"/>
      <c r="C9" s="5">
        <v>1</v>
      </c>
      <c r="D9" s="3"/>
      <c r="E9" s="3"/>
      <c r="F9" s="3"/>
    </row>
    <row r="10" spans="1:6" ht="29.25" customHeight="1" x14ac:dyDescent="0.2">
      <c r="A10" s="112" t="s">
        <v>30</v>
      </c>
      <c r="B10" s="112"/>
      <c r="C10" s="5"/>
      <c r="D10" s="3"/>
      <c r="E10" s="3">
        <v>3</v>
      </c>
      <c r="F10" s="3"/>
    </row>
    <row r="11" spans="1:6" ht="27.75" customHeight="1" x14ac:dyDescent="0.2">
      <c r="A11" s="112" t="s">
        <v>31</v>
      </c>
      <c r="B11" s="112"/>
      <c r="C11" s="5"/>
      <c r="D11" s="3"/>
      <c r="E11" s="3">
        <v>3</v>
      </c>
      <c r="F11" s="3"/>
    </row>
    <row r="12" spans="1:6" s="8" customFormat="1" ht="40.5" customHeight="1" x14ac:dyDescent="0.2">
      <c r="A12" s="112" t="s">
        <v>32</v>
      </c>
      <c r="B12" s="112"/>
      <c r="C12" s="5"/>
      <c r="D12" s="3">
        <v>2</v>
      </c>
      <c r="E12" s="3"/>
      <c r="F12" s="3"/>
    </row>
    <row r="13" spans="1:6" ht="25.5" customHeight="1" x14ac:dyDescent="0.2">
      <c r="A13" s="112" t="s">
        <v>33</v>
      </c>
      <c r="B13" s="112"/>
      <c r="C13" s="5">
        <v>1</v>
      </c>
      <c r="D13" s="3"/>
      <c r="E13" s="3"/>
      <c r="F13" s="3"/>
    </row>
    <row r="14" spans="1:6" ht="15" customHeight="1" x14ac:dyDescent="0.2">
      <c r="A14" s="112" t="s">
        <v>34</v>
      </c>
      <c r="B14" s="112"/>
      <c r="C14" s="5"/>
      <c r="D14" s="3"/>
      <c r="E14" s="3">
        <v>3</v>
      </c>
      <c r="F14" s="3"/>
    </row>
    <row r="15" spans="1:6" ht="37.5" customHeight="1" x14ac:dyDescent="0.2">
      <c r="A15" s="112" t="s">
        <v>35</v>
      </c>
      <c r="B15" s="112"/>
      <c r="C15" s="5"/>
      <c r="D15" s="3"/>
      <c r="E15" s="3">
        <v>3</v>
      </c>
      <c r="F15" s="3"/>
    </row>
    <row r="16" spans="1:6" ht="26.25" customHeight="1" x14ac:dyDescent="0.2">
      <c r="A16" s="112" t="s">
        <v>36</v>
      </c>
      <c r="B16" s="112"/>
      <c r="C16" s="5"/>
      <c r="D16" s="3"/>
      <c r="E16" s="3">
        <v>3</v>
      </c>
      <c r="F16" s="3"/>
    </row>
    <row r="17" spans="1:6" s="8" customFormat="1" ht="36.75" customHeight="1" x14ac:dyDescent="0.2">
      <c r="A17" s="112" t="s">
        <v>37</v>
      </c>
      <c r="B17" s="112"/>
      <c r="C17" s="5"/>
      <c r="D17" s="3"/>
      <c r="E17" s="3">
        <v>3</v>
      </c>
      <c r="F17" s="3"/>
    </row>
    <row r="18" spans="1:6" ht="25.5" customHeight="1" x14ac:dyDescent="0.2">
      <c r="A18" s="112" t="s">
        <v>38</v>
      </c>
      <c r="B18" s="112"/>
      <c r="C18" s="5"/>
      <c r="D18" s="3"/>
      <c r="E18" s="3">
        <v>3</v>
      </c>
      <c r="F18" s="3"/>
    </row>
    <row r="19" spans="1:6" ht="15.75" customHeight="1" x14ac:dyDescent="0.2">
      <c r="A19" s="112" t="s">
        <v>39</v>
      </c>
      <c r="B19" s="112"/>
      <c r="C19" s="5"/>
      <c r="D19" s="3"/>
      <c r="E19" s="3">
        <v>3</v>
      </c>
      <c r="F19" s="3"/>
    </row>
    <row r="20" spans="1:6" ht="13.5" customHeight="1" x14ac:dyDescent="0.2">
      <c r="A20" s="112" t="s">
        <v>40</v>
      </c>
      <c r="B20" s="112"/>
      <c r="C20" s="5"/>
      <c r="D20" s="3"/>
      <c r="E20" s="3">
        <v>3</v>
      </c>
      <c r="F20" s="3"/>
    </row>
    <row r="21" spans="1:6" ht="15.75" customHeight="1" x14ac:dyDescent="0.2">
      <c r="A21" s="112" t="s">
        <v>41</v>
      </c>
      <c r="B21" s="112"/>
      <c r="C21" s="5"/>
      <c r="D21" s="3"/>
      <c r="E21" s="3">
        <v>3</v>
      </c>
      <c r="F21" s="3"/>
    </row>
    <row r="22" spans="1:6" ht="27" customHeight="1" x14ac:dyDescent="0.2">
      <c r="A22" s="112" t="s">
        <v>42</v>
      </c>
      <c r="B22" s="112"/>
      <c r="C22" s="5"/>
      <c r="D22" s="3"/>
      <c r="E22" s="3">
        <v>3</v>
      </c>
      <c r="F22" s="3"/>
    </row>
    <row r="23" spans="1:6" ht="27.95" customHeight="1" x14ac:dyDescent="0.2">
      <c r="A23" s="112" t="s">
        <v>43</v>
      </c>
      <c r="B23" s="112"/>
      <c r="C23" s="5"/>
      <c r="D23" s="3">
        <v>2</v>
      </c>
      <c r="E23" s="3"/>
      <c r="F23" s="3"/>
    </row>
    <row r="24" spans="1:6" ht="65.25" customHeight="1" x14ac:dyDescent="0.2">
      <c r="A24" s="128" t="s">
        <v>44</v>
      </c>
      <c r="B24" s="128"/>
      <c r="C24" s="35"/>
      <c r="D24" s="31">
        <v>2</v>
      </c>
      <c r="E24" s="31"/>
      <c r="F24" s="3"/>
    </row>
    <row r="25" spans="1:6" ht="31.5" customHeight="1" x14ac:dyDescent="0.2">
      <c r="A25" s="103" t="s">
        <v>271</v>
      </c>
      <c r="B25" s="103"/>
      <c r="C25" s="42">
        <f>SUM(C6:C24)</f>
        <v>2</v>
      </c>
      <c r="D25" s="42">
        <f t="shared" ref="D25:F25" si="0">SUM(D6:D24)</f>
        <v>6</v>
      </c>
      <c r="E25" s="42">
        <f t="shared" si="0"/>
        <v>42</v>
      </c>
      <c r="F25" s="42">
        <f t="shared" si="0"/>
        <v>0</v>
      </c>
    </row>
    <row r="26" spans="1:6" ht="27.75" customHeight="1" x14ac:dyDescent="0.2">
      <c r="A26" s="95" t="s">
        <v>259</v>
      </c>
      <c r="B26" s="96"/>
      <c r="C26" s="36"/>
      <c r="D26" s="32"/>
      <c r="E26" s="33"/>
      <c r="F26" s="34">
        <f>(C25+D25+E25+F25)/19</f>
        <v>2.6315789473684212</v>
      </c>
    </row>
    <row r="27" spans="1:6" ht="83.25" customHeight="1" x14ac:dyDescent="0.2">
      <c r="A27" s="48"/>
      <c r="B27" s="48"/>
      <c r="C27" s="52"/>
      <c r="D27" s="10"/>
      <c r="E27" s="10"/>
      <c r="F27" s="47"/>
    </row>
    <row r="28" spans="1:6" ht="386.25" customHeight="1" x14ac:dyDescent="0.2">
      <c r="A28" s="12"/>
      <c r="B28" s="12"/>
      <c r="C28" s="12"/>
      <c r="D28" s="12"/>
      <c r="E28" s="12"/>
      <c r="F28" s="10"/>
    </row>
    <row r="29" spans="1:6" ht="20.25" customHeight="1" x14ac:dyDescent="0.2">
      <c r="A29" s="2" t="s">
        <v>208</v>
      </c>
      <c r="B29" s="2"/>
      <c r="C29" s="2"/>
      <c r="D29" s="2"/>
      <c r="E29" s="2"/>
      <c r="F29" s="2"/>
    </row>
    <row r="30" spans="1:6" ht="15" customHeight="1" x14ac:dyDescent="0.2">
      <c r="A30" s="149" t="s">
        <v>1</v>
      </c>
      <c r="B30" s="150"/>
      <c r="C30" s="153" t="s">
        <v>2</v>
      </c>
      <c r="D30" s="154"/>
      <c r="E30" s="154"/>
      <c r="F30" s="155"/>
    </row>
    <row r="31" spans="1:6" ht="60.75" customHeight="1" x14ac:dyDescent="0.2">
      <c r="A31" s="151"/>
      <c r="B31" s="152"/>
      <c r="C31" s="6" t="s">
        <v>281</v>
      </c>
      <c r="D31" s="6" t="s">
        <v>282</v>
      </c>
      <c r="E31" s="6" t="s">
        <v>283</v>
      </c>
      <c r="F31" s="3" t="s">
        <v>25</v>
      </c>
    </row>
    <row r="32" spans="1:6" ht="15" customHeight="1" x14ac:dyDescent="0.2">
      <c r="A32" s="139">
        <v>1</v>
      </c>
      <c r="B32" s="140"/>
      <c r="C32" s="23">
        <v>2</v>
      </c>
      <c r="D32" s="23">
        <v>3</v>
      </c>
      <c r="E32" s="23">
        <v>4</v>
      </c>
      <c r="F32" s="23">
        <v>5</v>
      </c>
    </row>
    <row r="33" spans="1:6" ht="52.5" customHeight="1" x14ac:dyDescent="0.2">
      <c r="A33" s="137" t="s">
        <v>209</v>
      </c>
      <c r="B33" s="138"/>
      <c r="C33" s="25"/>
      <c r="D33" s="26"/>
      <c r="E33" s="27">
        <v>3</v>
      </c>
      <c r="F33" s="39"/>
    </row>
    <row r="34" spans="1:6" ht="38.25" customHeight="1" x14ac:dyDescent="0.2">
      <c r="A34" s="137" t="s">
        <v>210</v>
      </c>
      <c r="B34" s="138"/>
      <c r="C34" s="25">
        <v>1</v>
      </c>
      <c r="D34" s="26"/>
      <c r="E34" s="27"/>
      <c r="F34" s="39"/>
    </row>
    <row r="35" spans="1:6" ht="38.25" customHeight="1" x14ac:dyDescent="0.2">
      <c r="A35" s="137" t="s">
        <v>211</v>
      </c>
      <c r="B35" s="138"/>
      <c r="C35" s="25"/>
      <c r="D35" s="26"/>
      <c r="E35" s="27">
        <v>3</v>
      </c>
      <c r="F35" s="39"/>
    </row>
    <row r="36" spans="1:6" ht="26.25" customHeight="1" x14ac:dyDescent="0.2">
      <c r="A36" s="137" t="s">
        <v>212</v>
      </c>
      <c r="B36" s="138"/>
      <c r="C36" s="25"/>
      <c r="D36" s="26"/>
      <c r="E36" s="27">
        <v>3</v>
      </c>
      <c r="F36" s="39"/>
    </row>
    <row r="37" spans="1:6" ht="40.5" customHeight="1" x14ac:dyDescent="0.2">
      <c r="A37" s="137" t="s">
        <v>213</v>
      </c>
      <c r="B37" s="138"/>
      <c r="C37" s="25"/>
      <c r="D37" s="26"/>
      <c r="E37" s="27">
        <v>3</v>
      </c>
      <c r="F37" s="39"/>
    </row>
    <row r="38" spans="1:6" ht="27" customHeight="1" x14ac:dyDescent="0.2">
      <c r="A38" s="137" t="s">
        <v>214</v>
      </c>
      <c r="B38" s="138"/>
      <c r="C38" s="25"/>
      <c r="D38" s="26"/>
      <c r="E38" s="27">
        <v>3</v>
      </c>
      <c r="F38" s="39"/>
    </row>
    <row r="39" spans="1:6" ht="25.5" customHeight="1" x14ac:dyDescent="0.2">
      <c r="A39" s="137" t="s">
        <v>215</v>
      </c>
      <c r="B39" s="138"/>
      <c r="C39" s="25"/>
      <c r="D39" s="26">
        <v>2</v>
      </c>
      <c r="E39" s="27"/>
      <c r="F39" s="39"/>
    </row>
    <row r="40" spans="1:6" ht="15" customHeight="1" x14ac:dyDescent="0.2">
      <c r="A40" s="137" t="s">
        <v>216</v>
      </c>
      <c r="B40" s="138"/>
      <c r="C40" s="25"/>
      <c r="D40" s="26"/>
      <c r="E40" s="27">
        <v>3</v>
      </c>
      <c r="F40" s="39"/>
    </row>
    <row r="41" spans="1:6" ht="28.5" customHeight="1" x14ac:dyDescent="0.2">
      <c r="A41" s="137" t="s">
        <v>217</v>
      </c>
      <c r="B41" s="138"/>
      <c r="C41" s="25"/>
      <c r="D41" s="26">
        <v>2</v>
      </c>
      <c r="E41" s="27"/>
      <c r="F41" s="39"/>
    </row>
    <row r="42" spans="1:6" ht="42.75" customHeight="1" x14ac:dyDescent="0.2">
      <c r="A42" s="137" t="s">
        <v>218</v>
      </c>
      <c r="B42" s="138"/>
      <c r="C42" s="25"/>
      <c r="D42" s="26">
        <v>2</v>
      </c>
      <c r="E42" s="27"/>
      <c r="F42" s="39"/>
    </row>
    <row r="43" spans="1:6" ht="26.25" customHeight="1" x14ac:dyDescent="0.2">
      <c r="A43" s="137" t="s">
        <v>219</v>
      </c>
      <c r="B43" s="138"/>
      <c r="C43" s="25"/>
      <c r="D43" s="26"/>
      <c r="E43" s="27">
        <v>3</v>
      </c>
      <c r="F43" s="39"/>
    </row>
    <row r="44" spans="1:6" ht="27.75" customHeight="1" x14ac:dyDescent="0.2">
      <c r="A44" s="137" t="s">
        <v>220</v>
      </c>
      <c r="B44" s="138"/>
      <c r="C44" s="25"/>
      <c r="D44" s="26"/>
      <c r="E44" s="27">
        <v>3</v>
      </c>
      <c r="F44" s="39"/>
    </row>
    <row r="45" spans="1:6" ht="24.75" customHeight="1" x14ac:dyDescent="0.2">
      <c r="A45" s="137" t="s">
        <v>221</v>
      </c>
      <c r="B45" s="138"/>
      <c r="C45" s="25"/>
      <c r="D45" s="26">
        <v>2</v>
      </c>
      <c r="E45" s="27"/>
      <c r="F45" s="39"/>
    </row>
    <row r="46" spans="1:6" ht="39" customHeight="1" x14ac:dyDescent="0.2">
      <c r="A46" s="137" t="s">
        <v>222</v>
      </c>
      <c r="B46" s="138"/>
      <c r="C46" s="25"/>
      <c r="D46" s="26">
        <v>2</v>
      </c>
      <c r="E46" s="27"/>
      <c r="F46" s="39"/>
    </row>
    <row r="47" spans="1:6" ht="26.25" customHeight="1" x14ac:dyDescent="0.2">
      <c r="A47" s="137" t="s">
        <v>223</v>
      </c>
      <c r="B47" s="138"/>
      <c r="C47" s="25"/>
      <c r="D47" s="26">
        <v>2</v>
      </c>
      <c r="E47" s="27"/>
      <c r="F47" s="39"/>
    </row>
    <row r="48" spans="1:6" ht="15" customHeight="1" x14ac:dyDescent="0.2">
      <c r="A48" s="137" t="s">
        <v>224</v>
      </c>
      <c r="B48" s="138"/>
      <c r="C48" s="25"/>
      <c r="D48" s="26">
        <v>2</v>
      </c>
      <c r="E48" s="27"/>
      <c r="F48" s="39"/>
    </row>
    <row r="49" spans="1:6" ht="25.5" customHeight="1" x14ac:dyDescent="0.2">
      <c r="A49" s="143" t="s">
        <v>253</v>
      </c>
      <c r="B49" s="144"/>
      <c r="C49" s="25"/>
      <c r="D49" s="26">
        <v>2</v>
      </c>
      <c r="E49" s="27"/>
      <c r="F49" s="39"/>
    </row>
    <row r="50" spans="1:6" ht="27.75" customHeight="1" x14ac:dyDescent="0.2">
      <c r="A50" s="137" t="s">
        <v>225</v>
      </c>
      <c r="B50" s="138"/>
      <c r="C50" s="25"/>
      <c r="D50" s="26"/>
      <c r="E50" s="27">
        <v>3</v>
      </c>
      <c r="F50" s="39"/>
    </row>
    <row r="51" spans="1:6" ht="36.75" customHeight="1" x14ac:dyDescent="0.2">
      <c r="A51" s="143" t="s">
        <v>254</v>
      </c>
      <c r="B51" s="144"/>
      <c r="C51" s="25"/>
      <c r="D51" s="26">
        <v>2</v>
      </c>
      <c r="E51" s="27"/>
      <c r="F51" s="39"/>
    </row>
    <row r="52" spans="1:6" ht="27" customHeight="1" x14ac:dyDescent="0.2">
      <c r="A52" s="137" t="s">
        <v>226</v>
      </c>
      <c r="B52" s="138"/>
      <c r="C52" s="25"/>
      <c r="D52" s="26"/>
      <c r="E52" s="27">
        <v>3</v>
      </c>
      <c r="F52" s="39"/>
    </row>
    <row r="53" spans="1:6" ht="64.5" customHeight="1" x14ac:dyDescent="0.2">
      <c r="A53" s="141" t="s">
        <v>227</v>
      </c>
      <c r="B53" s="142"/>
      <c r="C53" s="74"/>
      <c r="D53" s="75">
        <v>2</v>
      </c>
      <c r="E53" s="76"/>
      <c r="F53" s="77"/>
    </row>
    <row r="54" spans="1:6" ht="24" customHeight="1" x14ac:dyDescent="0.2">
      <c r="A54" s="95" t="s">
        <v>272</v>
      </c>
      <c r="B54" s="129"/>
      <c r="C54" s="45">
        <f>SUM(C33:C53)</f>
        <v>1</v>
      </c>
      <c r="D54" s="45">
        <f t="shared" ref="D54:F54" si="1">SUM(D33:D53)</f>
        <v>20</v>
      </c>
      <c r="E54" s="45">
        <f t="shared" si="1"/>
        <v>30</v>
      </c>
      <c r="F54" s="45">
        <f t="shared" si="1"/>
        <v>0</v>
      </c>
    </row>
    <row r="55" spans="1:6" ht="22.5" customHeight="1" x14ac:dyDescent="0.2">
      <c r="A55" s="95" t="s">
        <v>259</v>
      </c>
      <c r="B55" s="129"/>
      <c r="C55" s="32"/>
      <c r="D55" s="32"/>
      <c r="E55" s="33"/>
      <c r="F55" s="34">
        <f>(+C54+D54+E54+F54)/21</f>
        <v>2.4285714285714284</v>
      </c>
    </row>
    <row r="56" spans="1:6" ht="15" customHeight="1" x14ac:dyDescent="0.2">
      <c r="A56" s="12"/>
      <c r="B56" s="12"/>
      <c r="C56" s="12"/>
      <c r="D56" s="12"/>
      <c r="E56" s="12"/>
      <c r="F56" s="10"/>
    </row>
    <row r="57" spans="1:6" ht="78" customHeight="1" x14ac:dyDescent="0.2">
      <c r="A57" s="12"/>
      <c r="B57" s="12"/>
      <c r="C57" s="12"/>
      <c r="D57" s="12"/>
      <c r="E57" s="12"/>
      <c r="F57" s="10"/>
    </row>
    <row r="58" spans="1:6" ht="78" customHeight="1" x14ac:dyDescent="0.2">
      <c r="A58" s="49"/>
      <c r="B58" s="49"/>
      <c r="C58" s="49"/>
      <c r="D58" s="49"/>
      <c r="E58" s="49"/>
      <c r="F58" s="10"/>
    </row>
    <row r="59" spans="1:6" ht="78" customHeight="1" x14ac:dyDescent="0.2">
      <c r="A59" s="49"/>
      <c r="B59" s="49"/>
      <c r="C59" s="49"/>
      <c r="D59" s="49"/>
      <c r="E59" s="49"/>
      <c r="F59" s="10"/>
    </row>
    <row r="60" spans="1:6" ht="18.75" customHeight="1" x14ac:dyDescent="0.2">
      <c r="A60" s="49"/>
      <c r="B60" s="49"/>
      <c r="C60" s="49"/>
      <c r="D60" s="49"/>
      <c r="E60" s="49"/>
      <c r="F60" s="10"/>
    </row>
    <row r="61" spans="1:6" ht="78" customHeight="1" x14ac:dyDescent="0.2">
      <c r="A61" s="49"/>
      <c r="B61" s="49"/>
      <c r="C61" s="49"/>
      <c r="D61" s="49"/>
      <c r="E61" s="49"/>
      <c r="F61" s="10"/>
    </row>
    <row r="62" spans="1:6" ht="19.5" customHeight="1" x14ac:dyDescent="0.2">
      <c r="A62" s="13" t="s">
        <v>105</v>
      </c>
      <c r="B62" s="11"/>
      <c r="C62" s="11"/>
      <c r="D62" s="11"/>
      <c r="E62" s="11"/>
      <c r="F62" s="11"/>
    </row>
    <row r="63" spans="1:6" ht="19.5" customHeight="1" x14ac:dyDescent="0.2">
      <c r="A63" s="110" t="s">
        <v>1</v>
      </c>
      <c r="B63" s="110"/>
      <c r="C63" s="111" t="s">
        <v>2</v>
      </c>
      <c r="D63" s="111"/>
      <c r="E63" s="111"/>
      <c r="F63" s="111"/>
    </row>
    <row r="64" spans="1:6" ht="59.25" customHeight="1" x14ac:dyDescent="0.2">
      <c r="A64" s="110"/>
      <c r="B64" s="110"/>
      <c r="C64" s="6" t="s">
        <v>281</v>
      </c>
      <c r="D64" s="6" t="s">
        <v>282</v>
      </c>
      <c r="E64" s="6" t="s">
        <v>283</v>
      </c>
      <c r="F64" s="3" t="s">
        <v>25</v>
      </c>
    </row>
    <row r="65" spans="1:6" ht="19.5" customHeight="1" x14ac:dyDescent="0.2">
      <c r="A65" s="101">
        <v>1</v>
      </c>
      <c r="B65" s="102"/>
      <c r="C65" s="7">
        <v>2</v>
      </c>
      <c r="D65" s="7">
        <v>3</v>
      </c>
      <c r="E65" s="7">
        <v>4</v>
      </c>
      <c r="F65" s="7">
        <v>5</v>
      </c>
    </row>
    <row r="66" spans="1:6" ht="27.75" customHeight="1" x14ac:dyDescent="0.2">
      <c r="A66" s="97" t="s">
        <v>45</v>
      </c>
      <c r="B66" s="98"/>
      <c r="C66" s="80"/>
      <c r="D66" s="3"/>
      <c r="E66" s="3">
        <v>3</v>
      </c>
      <c r="F66" s="3"/>
    </row>
    <row r="67" spans="1:6" ht="26.25" customHeight="1" x14ac:dyDescent="0.2">
      <c r="A67" s="97" t="s">
        <v>46</v>
      </c>
      <c r="B67" s="98"/>
      <c r="C67" s="80"/>
      <c r="D67" s="3"/>
      <c r="E67" s="3">
        <v>3</v>
      </c>
      <c r="F67" s="3"/>
    </row>
    <row r="68" spans="1:6" ht="24.75" customHeight="1" x14ac:dyDescent="0.2">
      <c r="A68" s="97" t="s">
        <v>47</v>
      </c>
      <c r="B68" s="98"/>
      <c r="C68" s="80"/>
      <c r="D68" s="3"/>
      <c r="E68" s="3">
        <v>3</v>
      </c>
      <c r="F68" s="3"/>
    </row>
    <row r="69" spans="1:6" ht="39" customHeight="1" x14ac:dyDescent="0.2">
      <c r="A69" s="97" t="s">
        <v>48</v>
      </c>
      <c r="B69" s="98"/>
      <c r="C69" s="80"/>
      <c r="D69" s="3">
        <v>2</v>
      </c>
      <c r="E69" s="3"/>
      <c r="F69" s="3"/>
    </row>
    <row r="70" spans="1:6" ht="28.5" customHeight="1" x14ac:dyDescent="0.2">
      <c r="A70" s="97" t="s">
        <v>49</v>
      </c>
      <c r="B70" s="98"/>
      <c r="C70" s="80"/>
      <c r="D70" s="3"/>
      <c r="E70" s="3">
        <v>3</v>
      </c>
      <c r="F70" s="3"/>
    </row>
    <row r="71" spans="1:6" ht="15" customHeight="1" x14ac:dyDescent="0.2">
      <c r="A71" s="97" t="s">
        <v>50</v>
      </c>
      <c r="B71" s="98"/>
      <c r="C71" s="80"/>
      <c r="D71" s="3"/>
      <c r="E71" s="3">
        <v>3</v>
      </c>
      <c r="F71" s="3"/>
    </row>
    <row r="72" spans="1:6" ht="14.1" customHeight="1" x14ac:dyDescent="0.2">
      <c r="A72" s="97" t="s">
        <v>51</v>
      </c>
      <c r="B72" s="98"/>
      <c r="C72" s="80"/>
      <c r="D72" s="3">
        <v>2</v>
      </c>
      <c r="E72" s="3"/>
      <c r="F72" s="3"/>
    </row>
    <row r="73" spans="1:6" ht="16.5" customHeight="1" x14ac:dyDescent="0.2">
      <c r="A73" s="97" t="s">
        <v>52</v>
      </c>
      <c r="B73" s="98"/>
      <c r="C73" s="80"/>
      <c r="D73" s="3"/>
      <c r="E73" s="3">
        <v>3</v>
      </c>
      <c r="F73" s="3"/>
    </row>
    <row r="74" spans="1:6" ht="16.5" customHeight="1" x14ac:dyDescent="0.2">
      <c r="A74" s="104" t="s">
        <v>53</v>
      </c>
      <c r="B74" s="105"/>
      <c r="C74" s="35"/>
      <c r="D74" s="31">
        <v>2</v>
      </c>
      <c r="E74" s="31"/>
      <c r="F74" s="3"/>
    </row>
    <row r="75" spans="1:6" ht="28.5" customHeight="1" x14ac:dyDescent="0.2">
      <c r="A75" s="95" t="s">
        <v>273</v>
      </c>
      <c r="B75" s="96"/>
      <c r="C75" s="42">
        <f>SUM(C66:C74)</f>
        <v>0</v>
      </c>
      <c r="D75" s="42">
        <f t="shared" ref="D75:F75" si="2">SUM(D66:D74)</f>
        <v>6</v>
      </c>
      <c r="E75" s="42">
        <f t="shared" si="2"/>
        <v>18</v>
      </c>
      <c r="F75" s="42">
        <f t="shared" si="2"/>
        <v>0</v>
      </c>
    </row>
    <row r="76" spans="1:6" ht="30" customHeight="1" x14ac:dyDescent="0.2">
      <c r="A76" s="95" t="s">
        <v>259</v>
      </c>
      <c r="B76" s="96"/>
      <c r="C76" s="37"/>
      <c r="D76" s="38"/>
      <c r="E76" s="15"/>
      <c r="F76" s="34">
        <f>(+C75+D75+E75+F75)/9</f>
        <v>2.6666666666666665</v>
      </c>
    </row>
    <row r="77" spans="1:6" ht="14.25" customHeight="1" x14ac:dyDescent="0.2">
      <c r="A77" s="12"/>
      <c r="B77" s="12"/>
      <c r="C77" s="12"/>
      <c r="D77" s="12"/>
      <c r="E77" s="12"/>
      <c r="F77" s="14"/>
    </row>
    <row r="78" spans="1:6" ht="30" customHeight="1" x14ac:dyDescent="0.2">
      <c r="A78" s="12"/>
      <c r="B78" s="12"/>
      <c r="C78" s="12"/>
      <c r="D78" s="12"/>
      <c r="E78" s="12"/>
      <c r="F78" s="14"/>
    </row>
    <row r="79" spans="1:6" ht="28.5" customHeight="1" x14ac:dyDescent="0.2">
      <c r="A79" s="12"/>
      <c r="B79" s="12"/>
      <c r="C79" s="12"/>
      <c r="D79" s="12"/>
      <c r="E79" s="12"/>
      <c r="F79" s="14"/>
    </row>
    <row r="80" spans="1:6" ht="27" customHeight="1" x14ac:dyDescent="0.2">
      <c r="A80" s="12"/>
      <c r="B80" s="12"/>
      <c r="C80" s="12"/>
      <c r="D80" s="12"/>
      <c r="E80" s="12"/>
      <c r="F80" s="14"/>
    </row>
  </sheetData>
  <mergeCells count="66">
    <mergeCell ref="A51:B51"/>
    <mergeCell ref="A52:B52"/>
    <mergeCell ref="A76:B76"/>
    <mergeCell ref="A66:B66"/>
    <mergeCell ref="A67:B67"/>
    <mergeCell ref="A68:B68"/>
    <mergeCell ref="A69:B69"/>
    <mergeCell ref="A70:B70"/>
    <mergeCell ref="A71:B71"/>
    <mergeCell ref="A72:B72"/>
    <mergeCell ref="A73:B73"/>
    <mergeCell ref="A24:B24"/>
    <mergeCell ref="A26:B26"/>
    <mergeCell ref="A63:B64"/>
    <mergeCell ref="C63:F63"/>
    <mergeCell ref="A65:B65"/>
    <mergeCell ref="A30:B31"/>
    <mergeCell ref="C30:F30"/>
    <mergeCell ref="A34:B34"/>
    <mergeCell ref="A35:B35"/>
    <mergeCell ref="A39:B39"/>
    <mergeCell ref="A40:B40"/>
    <mergeCell ref="A41:B41"/>
    <mergeCell ref="A42:B42"/>
    <mergeCell ref="A33:B33"/>
    <mergeCell ref="A36:B36"/>
    <mergeCell ref="A37:B37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1:B11"/>
    <mergeCell ref="A1:F1"/>
    <mergeCell ref="A2:F2"/>
    <mergeCell ref="A3:B4"/>
    <mergeCell ref="C3:F3"/>
    <mergeCell ref="A5:B5"/>
    <mergeCell ref="A6:B6"/>
    <mergeCell ref="A7:B7"/>
    <mergeCell ref="A8:B8"/>
    <mergeCell ref="A9:B9"/>
    <mergeCell ref="A10:B10"/>
    <mergeCell ref="A25:B25"/>
    <mergeCell ref="A54:B54"/>
    <mergeCell ref="A75:B75"/>
    <mergeCell ref="A38:B38"/>
    <mergeCell ref="A32:B32"/>
    <mergeCell ref="A47:B47"/>
    <mergeCell ref="A74:B74"/>
    <mergeCell ref="A53:B53"/>
    <mergeCell ref="A55:B55"/>
    <mergeCell ref="A43:B43"/>
    <mergeCell ref="A44:B44"/>
    <mergeCell ref="A45:B45"/>
    <mergeCell ref="A46:B46"/>
    <mergeCell ref="A48:B48"/>
    <mergeCell ref="A49:B49"/>
    <mergeCell ref="A50:B50"/>
  </mergeCells>
  <pageMargins left="0" right="0" top="0" bottom="0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opLeftCell="A31" workbookViewId="0">
      <selection activeCell="F40" sqref="F40"/>
    </sheetView>
  </sheetViews>
  <sheetFormatPr defaultRowHeight="12.75" x14ac:dyDescent="0.2"/>
  <cols>
    <col min="1" max="1" width="1.1640625" customWidth="1"/>
    <col min="2" max="2" width="82.1640625" customWidth="1"/>
    <col min="3" max="5" width="20.1640625" customWidth="1"/>
    <col min="6" max="6" width="23.5" customWidth="1"/>
    <col min="7" max="8" width="34" customWidth="1"/>
    <col min="9" max="12" width="18.33203125" customWidth="1"/>
  </cols>
  <sheetData>
    <row r="1" spans="1:6" ht="20.100000000000001" customHeight="1" x14ac:dyDescent="0.2">
      <c r="A1" s="145" t="s">
        <v>255</v>
      </c>
      <c r="B1" s="145"/>
      <c r="C1" s="145"/>
      <c r="D1" s="145"/>
      <c r="E1" s="145"/>
      <c r="F1" s="145"/>
    </row>
    <row r="2" spans="1:6" ht="14.1" customHeight="1" x14ac:dyDescent="0.2">
      <c r="A2" s="16" t="s">
        <v>256</v>
      </c>
      <c r="B2" s="17"/>
      <c r="C2" s="18"/>
      <c r="D2" s="18"/>
      <c r="E2" s="18"/>
      <c r="F2" s="19"/>
    </row>
    <row r="3" spans="1:6" ht="19.5" customHeight="1" x14ac:dyDescent="0.2">
      <c r="A3" s="117" t="s">
        <v>1</v>
      </c>
      <c r="B3" s="117"/>
      <c r="C3" s="131" t="s">
        <v>2</v>
      </c>
      <c r="D3" s="131"/>
      <c r="E3" s="131"/>
      <c r="F3" s="131"/>
    </row>
    <row r="4" spans="1:6" ht="60.75" customHeight="1" x14ac:dyDescent="0.2">
      <c r="A4" s="117"/>
      <c r="B4" s="117"/>
      <c r="C4" s="51" t="s">
        <v>281</v>
      </c>
      <c r="D4" s="51" t="s">
        <v>282</v>
      </c>
      <c r="E4" s="51" t="s">
        <v>284</v>
      </c>
      <c r="F4" s="3" t="s">
        <v>230</v>
      </c>
    </row>
    <row r="5" spans="1:6" ht="17.25" customHeight="1" x14ac:dyDescent="0.2">
      <c r="A5" s="126">
        <v>1</v>
      </c>
      <c r="B5" s="127"/>
      <c r="C5" s="4">
        <v>2</v>
      </c>
      <c r="D5" s="4">
        <v>3</v>
      </c>
      <c r="E5" s="4">
        <v>4</v>
      </c>
      <c r="F5" s="4">
        <v>5</v>
      </c>
    </row>
    <row r="6" spans="1:6" ht="27.95" customHeight="1" x14ac:dyDescent="0.2">
      <c r="A6" s="106" t="s">
        <v>96</v>
      </c>
      <c r="B6" s="107"/>
      <c r="C6" s="3"/>
      <c r="D6" s="3"/>
      <c r="E6" s="3">
        <v>3</v>
      </c>
      <c r="F6" s="3"/>
    </row>
    <row r="7" spans="1:6" ht="27" customHeight="1" x14ac:dyDescent="0.2">
      <c r="A7" s="106" t="s">
        <v>97</v>
      </c>
      <c r="B7" s="107"/>
      <c r="C7" s="3"/>
      <c r="D7" s="3"/>
      <c r="E7" s="3">
        <v>3</v>
      </c>
      <c r="F7" s="3"/>
    </row>
    <row r="8" spans="1:6" ht="39.75" customHeight="1" x14ac:dyDescent="0.2">
      <c r="A8" s="106" t="s">
        <v>98</v>
      </c>
      <c r="B8" s="107"/>
      <c r="C8" s="3"/>
      <c r="D8" s="3"/>
      <c r="E8" s="3">
        <v>3</v>
      </c>
      <c r="F8" s="3"/>
    </row>
    <row r="9" spans="1:6" ht="27.75" customHeight="1" x14ac:dyDescent="0.2">
      <c r="A9" s="97" t="s">
        <v>54</v>
      </c>
      <c r="B9" s="98"/>
      <c r="C9" s="80"/>
      <c r="D9" s="3"/>
      <c r="E9" s="3">
        <v>3</v>
      </c>
      <c r="F9" s="3"/>
    </row>
    <row r="10" spans="1:6" ht="28.5" customHeight="1" x14ac:dyDescent="0.2">
      <c r="A10" s="106" t="s">
        <v>99</v>
      </c>
      <c r="B10" s="107"/>
      <c r="C10" s="3"/>
      <c r="D10" s="3"/>
      <c r="E10" s="3">
        <v>3</v>
      </c>
      <c r="F10" s="3"/>
    </row>
    <row r="11" spans="1:6" ht="27" customHeight="1" x14ac:dyDescent="0.2">
      <c r="A11" s="97" t="s">
        <v>55</v>
      </c>
      <c r="B11" s="98"/>
      <c r="C11" s="80">
        <v>1</v>
      </c>
      <c r="D11" s="3"/>
      <c r="E11" s="3"/>
      <c r="F11" s="3"/>
    </row>
    <row r="12" spans="1:6" s="8" customFormat="1" ht="26.25" customHeight="1" x14ac:dyDescent="0.2">
      <c r="A12" s="97" t="s">
        <v>56</v>
      </c>
      <c r="B12" s="98"/>
      <c r="C12" s="80"/>
      <c r="D12" s="3"/>
      <c r="E12" s="3">
        <v>3</v>
      </c>
      <c r="F12" s="3"/>
    </row>
    <row r="13" spans="1:6" ht="39" customHeight="1" x14ac:dyDescent="0.2">
      <c r="A13" s="108" t="s">
        <v>100</v>
      </c>
      <c r="B13" s="109"/>
      <c r="C13" s="31"/>
      <c r="D13" s="31"/>
      <c r="E13" s="31">
        <v>3</v>
      </c>
      <c r="F13" s="3"/>
    </row>
    <row r="14" spans="1:6" ht="25.5" customHeight="1" x14ac:dyDescent="0.2">
      <c r="A14" s="156" t="s">
        <v>274</v>
      </c>
      <c r="B14" s="157"/>
      <c r="C14" s="45">
        <f>SUM(C6:C13)</f>
        <v>1</v>
      </c>
      <c r="D14" s="45">
        <f>SUM(D6:D13)</f>
        <v>0</v>
      </c>
      <c r="E14" s="45">
        <f>SUM(E6:E13)</f>
        <v>21</v>
      </c>
      <c r="F14" s="33">
        <f>SUM(F6:F13)</f>
        <v>0</v>
      </c>
    </row>
    <row r="15" spans="1:6" ht="27" customHeight="1" x14ac:dyDescent="0.2">
      <c r="A15" s="156" t="s">
        <v>259</v>
      </c>
      <c r="B15" s="157"/>
      <c r="C15" s="32"/>
      <c r="D15" s="32"/>
      <c r="E15" s="33"/>
      <c r="F15" s="34">
        <f>(+C14+D14+E14+F14)/8</f>
        <v>2.75</v>
      </c>
    </row>
    <row r="16" spans="1:6" ht="21.75" customHeight="1" x14ac:dyDescent="0.2">
      <c r="A16" s="12"/>
      <c r="B16" s="11"/>
      <c r="C16" s="11"/>
      <c r="D16" s="11"/>
      <c r="E16" s="11"/>
      <c r="F16" s="10"/>
    </row>
    <row r="17" spans="1:6" s="8" customFormat="1" ht="20.100000000000001" customHeight="1" x14ac:dyDescent="0.2">
      <c r="A17" s="12"/>
      <c r="B17" s="11"/>
      <c r="C17" s="11"/>
      <c r="D17" s="11"/>
      <c r="E17" s="11"/>
      <c r="F17" s="10"/>
    </row>
    <row r="18" spans="1:6" ht="39" customHeight="1" x14ac:dyDescent="0.2">
      <c r="A18" s="12"/>
      <c r="B18" s="11"/>
      <c r="C18" s="11"/>
      <c r="D18" s="11"/>
      <c r="E18" s="11"/>
      <c r="F18" s="10"/>
    </row>
    <row r="19" spans="1:6" ht="27.95" customHeight="1" x14ac:dyDescent="0.2">
      <c r="A19" s="12"/>
      <c r="B19" s="11"/>
      <c r="C19" s="11"/>
      <c r="D19" s="11"/>
      <c r="E19" s="11"/>
      <c r="F19" s="10"/>
    </row>
    <row r="20" spans="1:6" ht="41.1" customHeight="1" x14ac:dyDescent="0.2">
      <c r="A20" s="12"/>
      <c r="B20" s="11"/>
      <c r="C20" s="11"/>
      <c r="D20" s="11"/>
      <c r="E20" s="11"/>
      <c r="F20" s="10"/>
    </row>
    <row r="21" spans="1:6" ht="18" customHeight="1" x14ac:dyDescent="0.2">
      <c r="A21" s="22" t="s">
        <v>57</v>
      </c>
      <c r="B21" s="20"/>
      <c r="C21" s="20"/>
      <c r="D21" s="20"/>
      <c r="E21" s="20"/>
      <c r="F21" s="20"/>
    </row>
    <row r="22" spans="1:6" ht="17.25" customHeight="1" x14ac:dyDescent="0.2">
      <c r="A22" s="117" t="s">
        <v>1</v>
      </c>
      <c r="B22" s="117"/>
      <c r="C22" s="131" t="s">
        <v>2</v>
      </c>
      <c r="D22" s="131"/>
      <c r="E22" s="131"/>
      <c r="F22" s="131"/>
    </row>
    <row r="23" spans="1:6" ht="54.75" customHeight="1" x14ac:dyDescent="0.2">
      <c r="A23" s="117"/>
      <c r="B23" s="117"/>
      <c r="C23" s="51" t="s">
        <v>281</v>
      </c>
      <c r="D23" s="51" t="s">
        <v>282</v>
      </c>
      <c r="E23" s="51" t="s">
        <v>284</v>
      </c>
      <c r="F23" s="3" t="s">
        <v>230</v>
      </c>
    </row>
    <row r="24" spans="1:6" ht="18" customHeight="1" x14ac:dyDescent="0.2">
      <c r="A24" s="126">
        <v>1</v>
      </c>
      <c r="B24" s="127"/>
      <c r="C24" s="23">
        <v>2</v>
      </c>
      <c r="D24" s="23">
        <v>3</v>
      </c>
      <c r="E24" s="23">
        <v>4</v>
      </c>
      <c r="F24" s="23">
        <v>5</v>
      </c>
    </row>
    <row r="25" spans="1:6" ht="39.75" customHeight="1" x14ac:dyDescent="0.2">
      <c r="A25" s="97" t="s">
        <v>58</v>
      </c>
      <c r="B25" s="98"/>
      <c r="C25" s="24"/>
      <c r="D25" s="3"/>
      <c r="E25" s="3">
        <v>3</v>
      </c>
      <c r="F25" s="3"/>
    </row>
    <row r="26" spans="1:6" ht="50.25" customHeight="1" x14ac:dyDescent="0.2">
      <c r="A26" s="97" t="s">
        <v>59</v>
      </c>
      <c r="B26" s="98"/>
      <c r="C26" s="24"/>
      <c r="D26" s="3">
        <v>2</v>
      </c>
      <c r="E26" s="3"/>
      <c r="F26" s="3"/>
    </row>
    <row r="27" spans="1:6" ht="16.5" customHeight="1" x14ac:dyDescent="0.2">
      <c r="A27" s="97" t="s">
        <v>60</v>
      </c>
      <c r="B27" s="98"/>
      <c r="C27" s="24"/>
      <c r="D27" s="3"/>
      <c r="E27" s="3">
        <v>3</v>
      </c>
      <c r="F27" s="3"/>
    </row>
    <row r="28" spans="1:6" ht="66.75" customHeight="1" x14ac:dyDescent="0.2">
      <c r="A28" s="104" t="s">
        <v>61</v>
      </c>
      <c r="B28" s="105"/>
      <c r="C28" s="35"/>
      <c r="D28" s="31">
        <v>2</v>
      </c>
      <c r="E28" s="31"/>
      <c r="F28" s="3"/>
    </row>
    <row r="29" spans="1:6" ht="24.75" customHeight="1" x14ac:dyDescent="0.2">
      <c r="A29" s="95" t="s">
        <v>275</v>
      </c>
      <c r="B29" s="96"/>
      <c r="C29" s="42">
        <f>SUM(C25:C28)</f>
        <v>0</v>
      </c>
      <c r="D29" s="42">
        <f t="shared" ref="D29:F29" si="0">SUM(D25:D28)</f>
        <v>4</v>
      </c>
      <c r="E29" s="42">
        <f t="shared" si="0"/>
        <v>6</v>
      </c>
      <c r="F29" s="42">
        <f t="shared" si="0"/>
        <v>0</v>
      </c>
    </row>
    <row r="30" spans="1:6" ht="27.75" customHeight="1" x14ac:dyDescent="0.2">
      <c r="A30" s="95" t="s">
        <v>259</v>
      </c>
      <c r="B30" s="96"/>
      <c r="C30" s="36"/>
      <c r="D30" s="32"/>
      <c r="E30" s="33"/>
      <c r="F30" s="34">
        <f>(C29+D29+E29+F29)/4</f>
        <v>2.5</v>
      </c>
    </row>
    <row r="31" spans="1:6" ht="19.5" customHeight="1" x14ac:dyDescent="0.2">
      <c r="A31" s="158" t="s">
        <v>257</v>
      </c>
      <c r="B31" s="159"/>
      <c r="C31" s="159"/>
      <c r="D31" s="159"/>
      <c r="E31" s="159"/>
      <c r="F31" s="160"/>
    </row>
    <row r="32" spans="1:6" ht="19.5" customHeight="1" x14ac:dyDescent="0.2">
      <c r="A32" s="117" t="s">
        <v>1</v>
      </c>
      <c r="B32" s="117"/>
      <c r="C32" s="131" t="s">
        <v>2</v>
      </c>
      <c r="D32" s="131"/>
      <c r="E32" s="131"/>
      <c r="F32" s="131"/>
    </row>
    <row r="33" spans="1:6" ht="54" customHeight="1" x14ac:dyDescent="0.2">
      <c r="A33" s="117"/>
      <c r="B33" s="117"/>
      <c r="C33" s="51" t="s">
        <v>281</v>
      </c>
      <c r="D33" s="51" t="s">
        <v>282</v>
      </c>
      <c r="E33" s="51" t="s">
        <v>284</v>
      </c>
      <c r="F33" s="3" t="s">
        <v>230</v>
      </c>
    </row>
    <row r="34" spans="1:6" ht="19.5" customHeight="1" x14ac:dyDescent="0.2">
      <c r="A34" s="126">
        <v>1</v>
      </c>
      <c r="B34" s="127"/>
      <c r="C34" s="23">
        <v>2</v>
      </c>
      <c r="D34" s="23">
        <v>3</v>
      </c>
      <c r="E34" s="23">
        <v>4</v>
      </c>
      <c r="F34" s="23">
        <v>5</v>
      </c>
    </row>
    <row r="35" spans="1:6" ht="38.25" customHeight="1" x14ac:dyDescent="0.2">
      <c r="A35" s="97" t="s">
        <v>62</v>
      </c>
      <c r="B35" s="98"/>
      <c r="C35" s="80"/>
      <c r="D35" s="3"/>
      <c r="E35" s="3">
        <v>3</v>
      </c>
      <c r="F35" s="3"/>
    </row>
    <row r="36" spans="1:6" ht="12.75" customHeight="1" x14ac:dyDescent="0.2">
      <c r="A36" s="97" t="s">
        <v>63</v>
      </c>
      <c r="B36" s="98"/>
      <c r="C36" s="80"/>
      <c r="D36" s="3"/>
      <c r="E36" s="3">
        <v>3</v>
      </c>
      <c r="F36" s="3"/>
    </row>
    <row r="37" spans="1:6" ht="27.75" customHeight="1" x14ac:dyDescent="0.2">
      <c r="A37" s="97" t="s">
        <v>64</v>
      </c>
      <c r="B37" s="98"/>
      <c r="C37" s="80"/>
      <c r="D37" s="3"/>
      <c r="E37" s="3">
        <v>3</v>
      </c>
      <c r="F37" s="3"/>
    </row>
    <row r="38" spans="1:6" ht="26.25" customHeight="1" x14ac:dyDescent="0.2">
      <c r="A38" s="104" t="s">
        <v>65</v>
      </c>
      <c r="B38" s="105"/>
      <c r="C38" s="35"/>
      <c r="D38" s="31">
        <v>2</v>
      </c>
      <c r="E38" s="31"/>
      <c r="F38" s="3"/>
    </row>
    <row r="39" spans="1:6" ht="18.75" customHeight="1" x14ac:dyDescent="0.2">
      <c r="A39" s="103" t="s">
        <v>276</v>
      </c>
      <c r="B39" s="103"/>
      <c r="C39" s="42">
        <f>SUM(C35:C38)</f>
        <v>0</v>
      </c>
      <c r="D39" s="42">
        <f t="shared" ref="D39:F39" si="1">SUM(D35:D38)</f>
        <v>2</v>
      </c>
      <c r="E39" s="42">
        <f t="shared" si="1"/>
        <v>9</v>
      </c>
      <c r="F39" s="42">
        <f t="shared" si="1"/>
        <v>0</v>
      </c>
    </row>
    <row r="40" spans="1:6" ht="19.5" customHeight="1" x14ac:dyDescent="0.2">
      <c r="A40" s="95" t="s">
        <v>277</v>
      </c>
      <c r="B40" s="96"/>
      <c r="C40" s="36"/>
      <c r="D40" s="32"/>
      <c r="E40" s="33"/>
      <c r="F40" s="34">
        <f>(+C39+D39+E39+F39)/4</f>
        <v>2.75</v>
      </c>
    </row>
    <row r="41" spans="1:6" ht="62.25" customHeight="1" x14ac:dyDescent="0.2">
      <c r="A41" s="12"/>
      <c r="B41" s="12"/>
      <c r="C41" s="12"/>
      <c r="D41" s="12"/>
      <c r="E41" s="12"/>
      <c r="F41" s="21"/>
    </row>
    <row r="42" spans="1:6" ht="23.1" customHeight="1" x14ac:dyDescent="0.2">
      <c r="A42" s="12"/>
      <c r="B42" s="12"/>
      <c r="C42" s="12"/>
      <c r="D42" s="12"/>
      <c r="E42" s="12"/>
      <c r="F42" s="21"/>
    </row>
    <row r="43" spans="1:6" ht="30" customHeight="1" x14ac:dyDescent="0.2">
      <c r="A43" s="12"/>
      <c r="B43" s="12"/>
      <c r="C43" s="12"/>
      <c r="D43" s="12"/>
      <c r="E43" s="12"/>
      <c r="F43" s="21"/>
    </row>
    <row r="44" spans="1:6" ht="30" customHeight="1" x14ac:dyDescent="0.2">
      <c r="A44" s="12"/>
      <c r="B44" s="12"/>
      <c r="C44" s="12"/>
      <c r="D44" s="12"/>
      <c r="E44" s="12"/>
      <c r="F44" s="21"/>
    </row>
    <row r="45" spans="1:6" ht="14.25" customHeight="1" x14ac:dyDescent="0.2">
      <c r="A45" s="12"/>
      <c r="B45" s="12"/>
      <c r="C45" s="12"/>
      <c r="D45" s="12"/>
      <c r="E45" s="12"/>
      <c r="F45" s="21"/>
    </row>
    <row r="46" spans="1:6" ht="30" customHeight="1" x14ac:dyDescent="0.2">
      <c r="A46" s="12"/>
      <c r="B46" s="12"/>
      <c r="C46" s="12"/>
      <c r="D46" s="12"/>
      <c r="E46" s="12"/>
      <c r="F46" s="21"/>
    </row>
    <row r="47" spans="1:6" ht="28.5" customHeight="1" x14ac:dyDescent="0.2">
      <c r="A47" s="12"/>
      <c r="B47" s="12"/>
      <c r="C47" s="12"/>
      <c r="D47" s="12"/>
      <c r="E47" s="12"/>
      <c r="F47" s="21"/>
    </row>
    <row r="48" spans="1:6" ht="27" customHeight="1" x14ac:dyDescent="0.2">
      <c r="A48" s="12"/>
      <c r="B48" s="12"/>
      <c r="C48" s="12"/>
      <c r="D48" s="12"/>
      <c r="E48" s="12"/>
      <c r="F48" s="21"/>
    </row>
    <row r="49" spans="1:6" ht="51" customHeight="1" x14ac:dyDescent="0.2">
      <c r="A49" s="12"/>
      <c r="B49" s="12"/>
      <c r="C49" s="12"/>
      <c r="D49" s="12"/>
      <c r="E49" s="12"/>
      <c r="F49" s="21"/>
    </row>
    <row r="50" spans="1:6" ht="27" customHeight="1" x14ac:dyDescent="0.2">
      <c r="A50" s="12"/>
      <c r="B50" s="12"/>
      <c r="C50" s="12"/>
      <c r="D50" s="12"/>
      <c r="E50" s="12"/>
      <c r="F50" s="21"/>
    </row>
    <row r="51" spans="1:6" ht="17.100000000000001" customHeight="1" x14ac:dyDescent="0.2">
      <c r="A51" s="12"/>
      <c r="B51" s="12"/>
      <c r="C51" s="12"/>
      <c r="D51" s="12"/>
      <c r="E51" s="12"/>
      <c r="F51" s="21"/>
    </row>
    <row r="52" spans="1:6" ht="39.75" customHeight="1" x14ac:dyDescent="0.2">
      <c r="A52" s="12"/>
      <c r="B52" s="12"/>
      <c r="C52" s="12"/>
      <c r="D52" s="12"/>
      <c r="E52" s="12"/>
      <c r="F52" s="21"/>
    </row>
    <row r="53" spans="1:6" ht="30" customHeight="1" x14ac:dyDescent="0.2">
      <c r="A53" s="12"/>
      <c r="B53" s="12"/>
      <c r="C53" s="12"/>
      <c r="D53" s="12"/>
      <c r="E53" s="12"/>
      <c r="F53" s="21"/>
    </row>
    <row r="54" spans="1:6" ht="60.75" customHeight="1" x14ac:dyDescent="0.2"/>
    <row r="55" spans="1:6" ht="23.1" customHeight="1" x14ac:dyDescent="0.2"/>
    <row r="56" spans="1:6" ht="40.5" customHeight="1" x14ac:dyDescent="0.2"/>
    <row r="57" spans="1:6" ht="16.5" customHeight="1" x14ac:dyDescent="0.2"/>
    <row r="58" spans="1:6" ht="24.75" customHeight="1" x14ac:dyDescent="0.2"/>
    <row r="59" spans="1:6" ht="24.75" customHeight="1" x14ac:dyDescent="0.2"/>
    <row r="60" spans="1:6" ht="23.25" customHeight="1" x14ac:dyDescent="0.2"/>
    <row r="61" spans="1:6" ht="25.5" customHeight="1" x14ac:dyDescent="0.2"/>
    <row r="62" spans="1:6" ht="25.5" customHeight="1" x14ac:dyDescent="0.2"/>
    <row r="63" spans="1:6" ht="25.5" customHeight="1" x14ac:dyDescent="0.2"/>
    <row r="64" spans="1:6" ht="25.5" customHeight="1" x14ac:dyDescent="0.2"/>
    <row r="65" ht="25.5" customHeight="1" x14ac:dyDescent="0.2"/>
    <row r="66" ht="25.5" customHeight="1" x14ac:dyDescent="0.2"/>
    <row r="67" ht="25.5" customHeight="1" x14ac:dyDescent="0.2"/>
    <row r="68" ht="25.5" customHeight="1" x14ac:dyDescent="0.2"/>
    <row r="69" ht="25.5" customHeight="1" x14ac:dyDescent="0.2"/>
    <row r="70" ht="25.5" customHeight="1" x14ac:dyDescent="0.2"/>
    <row r="71" ht="25.5" customHeight="1" x14ac:dyDescent="0.2"/>
    <row r="72" ht="25.5" customHeight="1" x14ac:dyDescent="0.2"/>
    <row r="73" ht="25.5" customHeight="1" x14ac:dyDescent="0.2"/>
    <row r="74" ht="5.25" customHeight="1" x14ac:dyDescent="0.2"/>
    <row r="75" ht="20.100000000000001" customHeight="1" x14ac:dyDescent="0.2"/>
    <row r="76" ht="20.100000000000001" customHeight="1" x14ac:dyDescent="0.2"/>
    <row r="77" ht="14.1" customHeight="1" x14ac:dyDescent="0.2"/>
    <row r="78" ht="60.75" customHeight="1" x14ac:dyDescent="0.2"/>
    <row r="79" ht="23.1" customHeight="1" x14ac:dyDescent="0.2"/>
    <row r="80" ht="30" customHeight="1" x14ac:dyDescent="0.2"/>
    <row r="81" ht="52.5" customHeight="1" x14ac:dyDescent="0.2"/>
    <row r="82" ht="27" customHeight="1" x14ac:dyDescent="0.2"/>
    <row r="83" ht="15" customHeight="1" x14ac:dyDescent="0.2"/>
    <row r="84" ht="39" customHeight="1" x14ac:dyDescent="0.2"/>
    <row r="85" ht="27" customHeight="1" x14ac:dyDescent="0.2"/>
    <row r="86" ht="24.75" customHeight="1" x14ac:dyDescent="0.2"/>
    <row r="87" ht="30" customHeight="1" x14ac:dyDescent="0.2"/>
    <row r="88" ht="30" customHeight="1" x14ac:dyDescent="0.2"/>
    <row r="89" ht="77.25" customHeight="1" x14ac:dyDescent="0.2"/>
    <row r="90" ht="51" customHeight="1" x14ac:dyDescent="0.2"/>
    <row r="91" ht="24" customHeight="1" x14ac:dyDescent="0.2"/>
    <row r="92" ht="24.75" customHeight="1" x14ac:dyDescent="0.2"/>
    <row r="93" ht="18.75" customHeight="1" x14ac:dyDescent="0.2"/>
    <row r="94" ht="17.25" customHeight="1" x14ac:dyDescent="0.2"/>
    <row r="95" ht="46.5" customHeight="1" x14ac:dyDescent="0.2"/>
    <row r="96" ht="24.75" customHeight="1" x14ac:dyDescent="0.2"/>
    <row r="97" ht="24.75" customHeight="1" x14ac:dyDescent="0.2"/>
    <row r="98" ht="18" customHeight="1" x14ac:dyDescent="0.2"/>
    <row r="99" ht="37.5" customHeight="1" x14ac:dyDescent="0.2"/>
    <row r="100" ht="25.5" customHeight="1" x14ac:dyDescent="0.2"/>
    <row r="101" ht="39.75" customHeight="1" x14ac:dyDescent="0.2"/>
    <row r="102" ht="25.5" customHeight="1" x14ac:dyDescent="0.2"/>
    <row r="103" ht="24.75" customHeight="1" x14ac:dyDescent="0.2"/>
    <row r="104" ht="24.75" customHeight="1" x14ac:dyDescent="0.2"/>
    <row r="105" ht="24.75" customHeight="1" x14ac:dyDescent="0.2"/>
    <row r="106" ht="24.75" customHeight="1" x14ac:dyDescent="0.2"/>
    <row r="107" ht="24.75" customHeight="1" x14ac:dyDescent="0.2"/>
    <row r="108" ht="24.75" customHeight="1" x14ac:dyDescent="0.2"/>
    <row r="109" ht="24.75" customHeight="1" x14ac:dyDescent="0.2"/>
    <row r="110" ht="24.75" customHeight="1" x14ac:dyDescent="0.2"/>
    <row r="111" ht="24.75" customHeight="1" x14ac:dyDescent="0.2"/>
    <row r="112" ht="24.75" customHeight="1" x14ac:dyDescent="0.2"/>
    <row r="113" ht="24.75" customHeight="1" x14ac:dyDescent="0.2"/>
    <row r="114" ht="24.75" customHeight="1" x14ac:dyDescent="0.2"/>
    <row r="115" ht="24.75" customHeight="1" x14ac:dyDescent="0.2"/>
    <row r="116" ht="18.75" customHeight="1" x14ac:dyDescent="0.2"/>
    <row r="117" ht="14.25" customHeight="1" x14ac:dyDescent="0.2"/>
    <row r="118" ht="57.75" customHeight="1" x14ac:dyDescent="0.2"/>
    <row r="119" ht="17.25" customHeight="1" x14ac:dyDescent="0.2"/>
    <row r="120" ht="15" customHeight="1" x14ac:dyDescent="0.2"/>
    <row r="121" ht="24.75" customHeight="1" x14ac:dyDescent="0.2"/>
    <row r="122" ht="38.25" customHeight="1" x14ac:dyDescent="0.2"/>
    <row r="123" ht="24.75" customHeight="1" x14ac:dyDescent="0.2"/>
    <row r="124" ht="50.25" customHeight="1" x14ac:dyDescent="0.2"/>
    <row r="125" ht="24.75" customHeight="1" x14ac:dyDescent="0.2"/>
    <row r="126" ht="24.75" customHeight="1" x14ac:dyDescent="0.2"/>
    <row r="127" ht="24.75" customHeight="1" x14ac:dyDescent="0.2"/>
    <row r="128" ht="27.75" customHeight="1" x14ac:dyDescent="0.2"/>
    <row r="129" ht="24.75" customHeight="1" x14ac:dyDescent="0.2"/>
    <row r="130" ht="24.75" customHeight="1" x14ac:dyDescent="0.2"/>
    <row r="131" ht="24.75" customHeight="1" x14ac:dyDescent="0.2"/>
    <row r="132" ht="24.75" customHeight="1" x14ac:dyDescent="0.2"/>
    <row r="133" ht="24.75" customHeight="1" x14ac:dyDescent="0.2"/>
    <row r="134" ht="24.75" customHeight="1" x14ac:dyDescent="0.2"/>
    <row r="135" ht="24.75" customHeight="1" x14ac:dyDescent="0.2"/>
    <row r="136" ht="24.75" customHeight="1" x14ac:dyDescent="0.2"/>
    <row r="137" ht="18.95" customHeight="1" x14ac:dyDescent="0.2"/>
    <row r="138" ht="20.100000000000001" customHeight="1" x14ac:dyDescent="0.2"/>
    <row r="139" ht="18.95" customHeight="1" x14ac:dyDescent="0.2"/>
    <row r="140" ht="17.100000000000001" customHeight="1" x14ac:dyDescent="0.2"/>
    <row r="141" ht="17.100000000000001" customHeight="1" x14ac:dyDescent="0.2"/>
    <row r="142" ht="17.100000000000001" customHeight="1" x14ac:dyDescent="0.2"/>
    <row r="143" ht="17.100000000000001" customHeight="1" x14ac:dyDescent="0.2"/>
    <row r="144" ht="17.100000000000001" customHeight="1" x14ac:dyDescent="0.2"/>
    <row r="145" ht="18" customHeight="1" x14ac:dyDescent="0.2"/>
    <row r="146" ht="18" customHeight="1" x14ac:dyDescent="0.2"/>
    <row r="147" ht="17.100000000000001" customHeight="1" x14ac:dyDescent="0.2"/>
    <row r="148" ht="17.100000000000001" customHeight="1" x14ac:dyDescent="0.2"/>
    <row r="149" ht="17.100000000000001" customHeight="1" x14ac:dyDescent="0.2"/>
    <row r="150" ht="17.100000000000001" customHeight="1" x14ac:dyDescent="0.2"/>
    <row r="151" ht="17.100000000000001" customHeight="1" x14ac:dyDescent="0.2"/>
    <row r="152" ht="17.100000000000001" customHeight="1" x14ac:dyDescent="0.2"/>
    <row r="153" ht="17.100000000000001" customHeight="1" x14ac:dyDescent="0.2"/>
    <row r="154" ht="17.100000000000001" customHeight="1" x14ac:dyDescent="0.2"/>
  </sheetData>
  <mergeCells count="33">
    <mergeCell ref="A36:B36"/>
    <mergeCell ref="A37:B37"/>
    <mergeCell ref="A38:B38"/>
    <mergeCell ref="A40:B40"/>
    <mergeCell ref="A31:F31"/>
    <mergeCell ref="A32:B33"/>
    <mergeCell ref="C32:F32"/>
    <mergeCell ref="A34:B34"/>
    <mergeCell ref="A35:B35"/>
    <mergeCell ref="A39:B39"/>
    <mergeCell ref="A30:B30"/>
    <mergeCell ref="A11:B11"/>
    <mergeCell ref="A12:B12"/>
    <mergeCell ref="A13:B13"/>
    <mergeCell ref="A15:B15"/>
    <mergeCell ref="A22:B23"/>
    <mergeCell ref="A24:B24"/>
    <mergeCell ref="A25:B25"/>
    <mergeCell ref="A26:B26"/>
    <mergeCell ref="A27:B27"/>
    <mergeCell ref="A28:B28"/>
    <mergeCell ref="A14:B14"/>
    <mergeCell ref="A29:B29"/>
    <mergeCell ref="A1:F1"/>
    <mergeCell ref="A3:B4"/>
    <mergeCell ref="C3:F3"/>
    <mergeCell ref="C22:F22"/>
    <mergeCell ref="A5:B5"/>
    <mergeCell ref="A6:B6"/>
    <mergeCell ref="A7:B7"/>
    <mergeCell ref="A8:B8"/>
    <mergeCell ref="A9:B9"/>
    <mergeCell ref="A10:B10"/>
  </mergeCells>
  <pageMargins left="0" right="0" top="0" bottom="0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opLeftCell="A63" workbookViewId="0">
      <selection activeCell="F72" sqref="F72"/>
    </sheetView>
  </sheetViews>
  <sheetFormatPr defaultRowHeight="12.75" x14ac:dyDescent="0.2"/>
  <cols>
    <col min="1" max="1" width="1.1640625" customWidth="1"/>
    <col min="2" max="2" width="82.1640625" customWidth="1"/>
    <col min="3" max="5" width="20.1640625" customWidth="1"/>
    <col min="6" max="6" width="23.5" customWidth="1"/>
    <col min="7" max="8" width="39.1640625" customWidth="1"/>
    <col min="9" max="12" width="21" customWidth="1"/>
  </cols>
  <sheetData>
    <row r="1" spans="1:6" ht="20.100000000000001" customHeight="1" x14ac:dyDescent="0.2">
      <c r="A1" s="145" t="s">
        <v>66</v>
      </c>
      <c r="B1" s="145"/>
      <c r="C1" s="145"/>
      <c r="D1" s="145"/>
      <c r="E1" s="145"/>
      <c r="F1" s="145"/>
    </row>
    <row r="2" spans="1:6" ht="14.1" customHeight="1" x14ac:dyDescent="0.2">
      <c r="A2" s="147" t="s">
        <v>67</v>
      </c>
      <c r="B2" s="147"/>
      <c r="C2" s="147"/>
      <c r="D2" s="147"/>
      <c r="E2" s="147"/>
      <c r="F2" s="147"/>
    </row>
    <row r="3" spans="1:6" ht="19.5" customHeight="1" x14ac:dyDescent="0.2">
      <c r="A3" s="117" t="s">
        <v>1</v>
      </c>
      <c r="B3" s="117"/>
      <c r="C3" s="131" t="s">
        <v>2</v>
      </c>
      <c r="D3" s="131"/>
      <c r="E3" s="131"/>
      <c r="F3" s="131"/>
    </row>
    <row r="4" spans="1:6" ht="53.25" customHeight="1" x14ac:dyDescent="0.2">
      <c r="A4" s="117"/>
      <c r="B4" s="117"/>
      <c r="C4" s="51" t="s">
        <v>281</v>
      </c>
      <c r="D4" s="51" t="s">
        <v>282</v>
      </c>
      <c r="E4" s="51" t="s">
        <v>284</v>
      </c>
      <c r="F4" s="3" t="s">
        <v>230</v>
      </c>
    </row>
    <row r="5" spans="1:6" ht="17.25" customHeight="1" x14ac:dyDescent="0.2">
      <c r="A5" s="126">
        <v>1</v>
      </c>
      <c r="B5" s="127"/>
      <c r="C5" s="4">
        <v>2</v>
      </c>
      <c r="D5" s="4">
        <v>3</v>
      </c>
      <c r="E5" s="4">
        <v>4</v>
      </c>
      <c r="F5" s="4">
        <v>5</v>
      </c>
    </row>
    <row r="6" spans="1:6" ht="27.95" customHeight="1" x14ac:dyDescent="0.2">
      <c r="A6" s="97" t="s">
        <v>68</v>
      </c>
      <c r="B6" s="98"/>
      <c r="C6" s="5"/>
      <c r="D6" s="3"/>
      <c r="E6" s="3">
        <v>3</v>
      </c>
      <c r="F6" s="3"/>
    </row>
    <row r="7" spans="1:6" ht="53.25" customHeight="1" x14ac:dyDescent="0.2">
      <c r="A7" s="97" t="s">
        <v>69</v>
      </c>
      <c r="B7" s="98"/>
      <c r="C7" s="5"/>
      <c r="D7" s="3">
        <v>2</v>
      </c>
      <c r="E7" s="3"/>
      <c r="F7" s="3"/>
    </row>
    <row r="8" spans="1:6" ht="27.95" customHeight="1" x14ac:dyDescent="0.2">
      <c r="A8" s="97" t="s">
        <v>70</v>
      </c>
      <c r="B8" s="98"/>
      <c r="C8" s="5"/>
      <c r="D8" s="3"/>
      <c r="E8" s="3">
        <v>3</v>
      </c>
      <c r="F8" s="3"/>
    </row>
    <row r="9" spans="1:6" ht="15" customHeight="1" x14ac:dyDescent="0.2">
      <c r="A9" s="97" t="s">
        <v>71</v>
      </c>
      <c r="B9" s="98"/>
      <c r="C9" s="5"/>
      <c r="D9" s="3"/>
      <c r="E9" s="3">
        <v>3</v>
      </c>
      <c r="F9" s="3"/>
    </row>
    <row r="10" spans="1:6" ht="37.5" customHeight="1" x14ac:dyDescent="0.2">
      <c r="A10" s="97" t="s">
        <v>72</v>
      </c>
      <c r="B10" s="98"/>
      <c r="C10" s="64"/>
      <c r="D10" s="3"/>
      <c r="E10" s="3">
        <v>3</v>
      </c>
      <c r="F10" s="3"/>
    </row>
    <row r="11" spans="1:6" ht="27" customHeight="1" x14ac:dyDescent="0.2">
      <c r="A11" s="97" t="s">
        <v>73</v>
      </c>
      <c r="B11" s="98"/>
      <c r="C11" s="64"/>
      <c r="D11" s="3"/>
      <c r="E11" s="3">
        <v>3</v>
      </c>
      <c r="F11" s="3"/>
    </row>
    <row r="12" spans="1:6" s="8" customFormat="1" ht="26.25" customHeight="1" x14ac:dyDescent="0.2">
      <c r="A12" s="97" t="s">
        <v>74</v>
      </c>
      <c r="B12" s="98"/>
      <c r="C12" s="5"/>
      <c r="D12" s="3"/>
      <c r="E12" s="3">
        <v>3</v>
      </c>
      <c r="F12" s="3"/>
    </row>
    <row r="13" spans="1:6" ht="27.75" customHeight="1" x14ac:dyDescent="0.2">
      <c r="A13" s="97" t="s">
        <v>75</v>
      </c>
      <c r="B13" s="98"/>
      <c r="C13" s="5"/>
      <c r="D13" s="3"/>
      <c r="E13" s="3">
        <v>3</v>
      </c>
      <c r="F13" s="3"/>
    </row>
    <row r="14" spans="1:6" ht="26.25" customHeight="1" x14ac:dyDescent="0.2">
      <c r="A14" s="97" t="s">
        <v>76</v>
      </c>
      <c r="B14" s="98"/>
      <c r="C14" s="5"/>
      <c r="D14" s="3"/>
      <c r="E14" s="3">
        <v>3</v>
      </c>
      <c r="F14" s="3"/>
    </row>
    <row r="15" spans="1:6" ht="67.5" customHeight="1" x14ac:dyDescent="0.2">
      <c r="A15" s="97" t="s">
        <v>106</v>
      </c>
      <c r="B15" s="98"/>
      <c r="C15" s="5"/>
      <c r="D15" s="3">
        <v>2</v>
      </c>
      <c r="E15" s="3"/>
      <c r="F15" s="3"/>
    </row>
    <row r="16" spans="1:6" ht="42.75" customHeight="1" x14ac:dyDescent="0.2">
      <c r="A16" s="104" t="s">
        <v>77</v>
      </c>
      <c r="B16" s="105"/>
      <c r="C16" s="35"/>
      <c r="D16" s="31"/>
      <c r="E16" s="31">
        <v>3</v>
      </c>
      <c r="F16" s="3"/>
    </row>
    <row r="17" spans="1:6" ht="21.75" customHeight="1" x14ac:dyDescent="0.2">
      <c r="A17" s="103" t="s">
        <v>278</v>
      </c>
      <c r="B17" s="103"/>
      <c r="C17" s="42">
        <f>SUM(C6:C16)</f>
        <v>0</v>
      </c>
      <c r="D17" s="42">
        <f t="shared" ref="D17:F17" si="0">SUM(D6:D16)</f>
        <v>4</v>
      </c>
      <c r="E17" s="42">
        <f t="shared" si="0"/>
        <v>27</v>
      </c>
      <c r="F17" s="42">
        <f t="shared" si="0"/>
        <v>0</v>
      </c>
    </row>
    <row r="18" spans="1:6" s="8" customFormat="1" ht="26.25" customHeight="1" x14ac:dyDescent="0.2">
      <c r="A18" s="95" t="s">
        <v>259</v>
      </c>
      <c r="B18" s="96"/>
      <c r="C18" s="36"/>
      <c r="D18" s="32"/>
      <c r="E18" s="33"/>
      <c r="F18" s="34">
        <f>(+C17+D17+E17+F17)/11</f>
        <v>2.8181818181818183</v>
      </c>
    </row>
    <row r="19" spans="1:6" ht="24" customHeight="1" x14ac:dyDescent="0.2">
      <c r="A19" s="12"/>
      <c r="B19" s="12"/>
      <c r="C19" s="12"/>
      <c r="D19" s="12"/>
      <c r="E19" s="12"/>
      <c r="F19" s="10"/>
    </row>
    <row r="20" spans="1:6" ht="24" customHeight="1" x14ac:dyDescent="0.2">
      <c r="A20" s="12"/>
      <c r="B20" s="12"/>
      <c r="C20" s="12"/>
      <c r="D20" s="12"/>
      <c r="E20" s="12"/>
      <c r="F20" s="10"/>
    </row>
    <row r="21" spans="1:6" ht="18.75" customHeight="1" x14ac:dyDescent="0.2">
      <c r="A21" s="147" t="s">
        <v>78</v>
      </c>
      <c r="B21" s="147"/>
      <c r="C21" s="147"/>
      <c r="D21" s="147"/>
      <c r="E21" s="147"/>
      <c r="F21" s="147"/>
    </row>
    <row r="22" spans="1:6" ht="15.75" customHeight="1" x14ac:dyDescent="0.2">
      <c r="A22" s="117" t="s">
        <v>1</v>
      </c>
      <c r="B22" s="117"/>
      <c r="C22" s="131" t="s">
        <v>2</v>
      </c>
      <c r="D22" s="131"/>
      <c r="E22" s="131"/>
      <c r="F22" s="131"/>
    </row>
    <row r="23" spans="1:6" ht="51" customHeight="1" x14ac:dyDescent="0.2">
      <c r="A23" s="117"/>
      <c r="B23" s="117"/>
      <c r="C23" s="51" t="s">
        <v>281</v>
      </c>
      <c r="D23" s="51" t="s">
        <v>282</v>
      </c>
      <c r="E23" s="51" t="s">
        <v>284</v>
      </c>
      <c r="F23" s="3" t="s">
        <v>230</v>
      </c>
    </row>
    <row r="24" spans="1:6" ht="15.75" customHeight="1" x14ac:dyDescent="0.2">
      <c r="A24" s="126">
        <v>1</v>
      </c>
      <c r="B24" s="127"/>
      <c r="C24" s="4">
        <v>2</v>
      </c>
      <c r="D24" s="4">
        <v>3</v>
      </c>
      <c r="E24" s="4">
        <v>4</v>
      </c>
      <c r="F24" s="4">
        <v>5</v>
      </c>
    </row>
    <row r="25" spans="1:6" ht="27.75" customHeight="1" x14ac:dyDescent="0.2">
      <c r="A25" s="97" t="s">
        <v>79</v>
      </c>
      <c r="B25" s="98"/>
      <c r="C25" s="80"/>
      <c r="D25" s="3"/>
      <c r="E25" s="3">
        <v>3</v>
      </c>
      <c r="F25" s="3"/>
    </row>
    <row r="26" spans="1:6" ht="17.25" customHeight="1" x14ac:dyDescent="0.2">
      <c r="A26" s="97" t="s">
        <v>80</v>
      </c>
      <c r="B26" s="98"/>
      <c r="C26" s="80"/>
      <c r="D26" s="3"/>
      <c r="E26" s="3">
        <v>3</v>
      </c>
      <c r="F26" s="3"/>
    </row>
    <row r="27" spans="1:6" ht="39.75" customHeight="1" x14ac:dyDescent="0.2">
      <c r="A27" s="106" t="s">
        <v>101</v>
      </c>
      <c r="B27" s="107"/>
      <c r="C27" s="80"/>
      <c r="D27" s="3">
        <v>2</v>
      </c>
      <c r="E27" s="3"/>
      <c r="F27" s="3"/>
    </row>
    <row r="28" spans="1:6" ht="28.5" customHeight="1" x14ac:dyDescent="0.2">
      <c r="A28" s="97" t="s">
        <v>107</v>
      </c>
      <c r="B28" s="107"/>
      <c r="C28" s="80"/>
      <c r="D28" s="3"/>
      <c r="E28" s="3">
        <v>3</v>
      </c>
      <c r="F28" s="3"/>
    </row>
    <row r="29" spans="1:6" ht="41.25" customHeight="1" x14ac:dyDescent="0.2">
      <c r="A29" s="106" t="s">
        <v>102</v>
      </c>
      <c r="B29" s="107"/>
      <c r="C29" s="80"/>
      <c r="D29" s="3">
        <v>2</v>
      </c>
      <c r="E29" s="3"/>
      <c r="F29" s="3"/>
    </row>
    <row r="30" spans="1:6" ht="27.75" customHeight="1" x14ac:dyDescent="0.2">
      <c r="A30" s="97" t="s">
        <v>81</v>
      </c>
      <c r="B30" s="98"/>
      <c r="C30" s="80"/>
      <c r="D30" s="3"/>
      <c r="E30" s="3">
        <v>3</v>
      </c>
      <c r="F30" s="3"/>
    </row>
    <row r="31" spans="1:6" ht="27.75" customHeight="1" x14ac:dyDescent="0.2">
      <c r="A31" s="97" t="s">
        <v>82</v>
      </c>
      <c r="B31" s="98"/>
      <c r="C31" s="80"/>
      <c r="D31" s="3"/>
      <c r="E31" s="3">
        <v>3</v>
      </c>
      <c r="F31" s="3"/>
    </row>
    <row r="32" spans="1:6" ht="28.5" customHeight="1" x14ac:dyDescent="0.2">
      <c r="A32" s="97" t="s">
        <v>83</v>
      </c>
      <c r="B32" s="98"/>
      <c r="C32" s="80"/>
      <c r="D32" s="3">
        <v>2</v>
      </c>
      <c r="E32" s="3"/>
      <c r="F32" s="3"/>
    </row>
    <row r="33" spans="1:6" ht="45" customHeight="1" x14ac:dyDescent="0.2">
      <c r="A33" s="104" t="s">
        <v>84</v>
      </c>
      <c r="B33" s="105"/>
      <c r="C33" s="35"/>
      <c r="D33" s="31">
        <v>2</v>
      </c>
      <c r="E33" s="31"/>
      <c r="F33" s="3"/>
    </row>
    <row r="34" spans="1:6" ht="29.25" customHeight="1" x14ac:dyDescent="0.2">
      <c r="A34" s="103" t="s">
        <v>279</v>
      </c>
      <c r="B34" s="103"/>
      <c r="C34" s="42">
        <f>SUM(C25:C33)</f>
        <v>0</v>
      </c>
      <c r="D34" s="42">
        <f t="shared" ref="D34:F34" si="1">SUM(D25:D33)</f>
        <v>8</v>
      </c>
      <c r="E34" s="42">
        <f t="shared" si="1"/>
        <v>15</v>
      </c>
      <c r="F34" s="42">
        <f t="shared" si="1"/>
        <v>0</v>
      </c>
    </row>
    <row r="35" spans="1:6" ht="27.75" customHeight="1" x14ac:dyDescent="0.2">
      <c r="A35" s="95" t="s">
        <v>259</v>
      </c>
      <c r="B35" s="96"/>
      <c r="C35" s="36"/>
      <c r="D35" s="32"/>
      <c r="E35" s="33"/>
      <c r="F35" s="34">
        <f>(C34+D34+E34+F34)/9</f>
        <v>2.5555555555555554</v>
      </c>
    </row>
    <row r="36" spans="1:6" ht="19.5" customHeight="1" x14ac:dyDescent="0.2">
      <c r="A36" s="12"/>
      <c r="B36" s="12"/>
      <c r="C36" s="12"/>
      <c r="D36" s="12"/>
      <c r="E36" s="12"/>
      <c r="F36" s="10"/>
    </row>
    <row r="37" spans="1:6" ht="19.5" customHeight="1" x14ac:dyDescent="0.2">
      <c r="A37" s="12"/>
      <c r="B37" s="12"/>
      <c r="C37" s="12"/>
      <c r="D37" s="12"/>
      <c r="E37" s="12"/>
      <c r="F37" s="10"/>
    </row>
    <row r="38" spans="1:6" ht="51.75" customHeight="1" x14ac:dyDescent="0.2">
      <c r="A38" s="12"/>
      <c r="B38" s="12"/>
      <c r="C38" s="12"/>
      <c r="D38" s="12"/>
      <c r="E38" s="12"/>
      <c r="F38" s="10"/>
    </row>
    <row r="39" spans="1:6" ht="19.5" customHeight="1" x14ac:dyDescent="0.2">
      <c r="A39" s="12"/>
      <c r="B39" s="12"/>
      <c r="C39" s="12"/>
      <c r="D39" s="12"/>
      <c r="E39" s="12"/>
      <c r="F39" s="10"/>
    </row>
    <row r="40" spans="1:6" ht="36.75" customHeight="1" x14ac:dyDescent="0.2">
      <c r="A40" s="12"/>
      <c r="B40" s="12"/>
      <c r="C40" s="12"/>
      <c r="D40" s="12"/>
      <c r="E40" s="12"/>
      <c r="F40" s="10"/>
    </row>
    <row r="41" spans="1:6" ht="12.75" customHeight="1" x14ac:dyDescent="0.2">
      <c r="A41" s="12"/>
      <c r="B41" s="12"/>
      <c r="C41" s="12"/>
      <c r="D41" s="12"/>
      <c r="E41" s="12"/>
      <c r="F41" s="10"/>
    </row>
    <row r="42" spans="1:6" ht="20.100000000000001" customHeight="1" x14ac:dyDescent="0.2">
      <c r="A42" s="147" t="s">
        <v>85</v>
      </c>
      <c r="B42" s="147"/>
      <c r="C42" s="147"/>
      <c r="D42" s="147"/>
      <c r="E42" s="147"/>
      <c r="F42" s="147"/>
    </row>
    <row r="43" spans="1:6" ht="15.75" customHeight="1" x14ac:dyDescent="0.2">
      <c r="A43" s="117" t="s">
        <v>1</v>
      </c>
      <c r="B43" s="117"/>
      <c r="C43" s="131" t="s">
        <v>2</v>
      </c>
      <c r="D43" s="131"/>
      <c r="E43" s="131"/>
      <c r="F43" s="131"/>
    </row>
    <row r="44" spans="1:6" ht="54" customHeight="1" x14ac:dyDescent="0.2">
      <c r="A44" s="117"/>
      <c r="B44" s="117"/>
      <c r="C44" s="51" t="s">
        <v>281</v>
      </c>
      <c r="D44" s="51" t="s">
        <v>282</v>
      </c>
      <c r="E44" s="51" t="s">
        <v>284</v>
      </c>
      <c r="F44" s="3" t="s">
        <v>230</v>
      </c>
    </row>
    <row r="45" spans="1:6" ht="23.1" customHeight="1" x14ac:dyDescent="0.2">
      <c r="A45" s="126">
        <v>1</v>
      </c>
      <c r="B45" s="127"/>
      <c r="C45" s="4">
        <v>2</v>
      </c>
      <c r="D45" s="4">
        <v>3</v>
      </c>
      <c r="E45" s="4">
        <v>4</v>
      </c>
      <c r="F45" s="4">
        <v>5</v>
      </c>
    </row>
    <row r="46" spans="1:6" ht="17.25" customHeight="1" x14ac:dyDescent="0.2">
      <c r="A46" s="97" t="s">
        <v>320</v>
      </c>
      <c r="B46" s="98"/>
      <c r="C46" s="80"/>
      <c r="D46" s="80"/>
      <c r="E46" s="80">
        <v>3</v>
      </c>
      <c r="F46" s="80"/>
    </row>
    <row r="47" spans="1:6" ht="30" customHeight="1" x14ac:dyDescent="0.2">
      <c r="A47" s="97" t="s">
        <v>108</v>
      </c>
      <c r="B47" s="98"/>
      <c r="C47" s="80"/>
      <c r="D47" s="80"/>
      <c r="E47" s="80">
        <v>3</v>
      </c>
      <c r="F47" s="80"/>
    </row>
    <row r="48" spans="1:6" ht="14.25" customHeight="1" x14ac:dyDescent="0.2">
      <c r="A48" s="97" t="s">
        <v>109</v>
      </c>
      <c r="B48" s="107"/>
      <c r="C48" s="80"/>
      <c r="D48" s="80">
        <v>2</v>
      </c>
      <c r="E48" s="80"/>
      <c r="F48" s="80"/>
    </row>
    <row r="49" spans="1:6" ht="30" customHeight="1" x14ac:dyDescent="0.2">
      <c r="A49" s="97" t="s">
        <v>110</v>
      </c>
      <c r="B49" s="107"/>
      <c r="C49" s="80"/>
      <c r="D49" s="80">
        <v>2</v>
      </c>
      <c r="E49" s="80"/>
      <c r="F49" s="80"/>
    </row>
    <row r="50" spans="1:6" ht="53.25" customHeight="1" x14ac:dyDescent="0.2">
      <c r="A50" s="97" t="s">
        <v>111</v>
      </c>
      <c r="B50" s="107"/>
      <c r="C50" s="80"/>
      <c r="D50" s="80"/>
      <c r="E50" s="80">
        <v>3</v>
      </c>
      <c r="F50" s="80"/>
    </row>
    <row r="51" spans="1:6" ht="27" customHeight="1" x14ac:dyDescent="0.2">
      <c r="A51" s="97" t="s">
        <v>112</v>
      </c>
      <c r="B51" s="98"/>
      <c r="C51" s="80"/>
      <c r="D51" s="80">
        <v>2</v>
      </c>
      <c r="E51" s="80"/>
      <c r="F51" s="80"/>
    </row>
    <row r="52" spans="1:6" ht="28.5" customHeight="1" x14ac:dyDescent="0.2">
      <c r="A52" s="97" t="s">
        <v>113</v>
      </c>
      <c r="B52" s="98"/>
      <c r="C52" s="80"/>
      <c r="D52" s="80">
        <v>2</v>
      </c>
      <c r="E52" s="80"/>
      <c r="F52" s="80"/>
    </row>
    <row r="53" spans="1:6" ht="27" customHeight="1" x14ac:dyDescent="0.2">
      <c r="A53" s="97" t="s">
        <v>114</v>
      </c>
      <c r="B53" s="98"/>
      <c r="C53" s="80"/>
      <c r="D53" s="80">
        <v>2</v>
      </c>
      <c r="E53" s="80"/>
      <c r="F53" s="80"/>
    </row>
    <row r="54" spans="1:6" ht="29.25" customHeight="1" x14ac:dyDescent="0.2">
      <c r="A54" s="104" t="s">
        <v>115</v>
      </c>
      <c r="B54" s="105"/>
      <c r="C54" s="35">
        <v>1</v>
      </c>
      <c r="D54" s="35"/>
      <c r="E54" s="35"/>
      <c r="F54" s="80"/>
    </row>
    <row r="55" spans="1:6" ht="21.75" customHeight="1" x14ac:dyDescent="0.2">
      <c r="A55" s="95" t="s">
        <v>280</v>
      </c>
      <c r="B55" s="96"/>
      <c r="C55" s="42">
        <f>SUM(C46:C54)</f>
        <v>1</v>
      </c>
      <c r="D55" s="42">
        <f t="shared" ref="D55:F55" si="2">SUM(D46:D54)</f>
        <v>10</v>
      </c>
      <c r="E55" s="42">
        <f t="shared" si="2"/>
        <v>9</v>
      </c>
      <c r="F55" s="42">
        <f t="shared" si="2"/>
        <v>0</v>
      </c>
    </row>
    <row r="56" spans="1:6" ht="27" customHeight="1" x14ac:dyDescent="0.2">
      <c r="A56" s="95" t="s">
        <v>259</v>
      </c>
      <c r="B56" s="96"/>
      <c r="C56" s="36"/>
      <c r="D56" s="32"/>
      <c r="E56" s="33"/>
      <c r="F56" s="34">
        <f>(C55+D55+E55+F55)/9</f>
        <v>2.2222222222222223</v>
      </c>
    </row>
    <row r="57" spans="1:6" ht="42" customHeight="1" x14ac:dyDescent="0.2">
      <c r="A57" s="12"/>
      <c r="B57" s="12"/>
      <c r="C57" s="12"/>
      <c r="D57" s="12"/>
      <c r="E57" s="12"/>
      <c r="F57" s="10"/>
    </row>
    <row r="58" spans="1:6" ht="30" customHeight="1" x14ac:dyDescent="0.2">
      <c r="A58" s="12"/>
      <c r="B58" s="12"/>
      <c r="C58" s="12"/>
      <c r="D58" s="12"/>
      <c r="E58" s="12"/>
      <c r="F58" s="10"/>
    </row>
    <row r="59" spans="1:6" ht="17.100000000000001" customHeight="1" x14ac:dyDescent="0.2">
      <c r="A59" s="12"/>
      <c r="B59" s="12"/>
      <c r="C59" s="12"/>
      <c r="D59" s="12"/>
      <c r="E59" s="12"/>
      <c r="F59" s="10"/>
    </row>
    <row r="60" spans="1:6" ht="16.5" customHeight="1" x14ac:dyDescent="0.2">
      <c r="A60" s="12"/>
      <c r="B60" s="12"/>
      <c r="C60" s="12"/>
      <c r="D60" s="12"/>
      <c r="E60" s="12"/>
      <c r="F60" s="10"/>
    </row>
    <row r="61" spans="1:6" ht="18" customHeight="1" x14ac:dyDescent="0.2">
      <c r="A61" s="12"/>
      <c r="B61" s="12"/>
      <c r="C61" s="12"/>
      <c r="D61" s="12"/>
      <c r="E61" s="12"/>
      <c r="F61" s="10"/>
    </row>
    <row r="62" spans="1:6" ht="22.5" customHeight="1" x14ac:dyDescent="0.2"/>
    <row r="63" spans="1:6" ht="21.75" customHeight="1" x14ac:dyDescent="0.2"/>
    <row r="64" spans="1:6" s="8" customFormat="1" ht="36" hidden="1" customHeight="1" x14ac:dyDescent="0.2">
      <c r="A64"/>
      <c r="B64"/>
      <c r="C64"/>
      <c r="D64"/>
      <c r="E64"/>
      <c r="F64"/>
    </row>
    <row r="65" spans="1:6" s="8" customFormat="1" ht="25.5" hidden="1" customHeight="1" x14ac:dyDescent="0.2">
      <c r="A65"/>
      <c r="B65"/>
      <c r="C65"/>
      <c r="D65"/>
      <c r="E65"/>
      <c r="F65"/>
    </row>
    <row r="66" spans="1:6" s="66" customFormat="1" ht="19.5" customHeight="1" x14ac:dyDescent="0.2">
      <c r="A66" s="162" t="s">
        <v>322</v>
      </c>
      <c r="B66" s="162"/>
      <c r="C66" s="162"/>
      <c r="D66" s="162"/>
      <c r="E66" s="162"/>
      <c r="F66" s="162"/>
    </row>
    <row r="67" spans="1:6" s="8" customFormat="1" ht="15" customHeight="1" x14ac:dyDescent="0.2">
      <c r="A67" s="149" t="s">
        <v>1</v>
      </c>
      <c r="B67" s="163"/>
      <c r="C67" s="123" t="s">
        <v>2</v>
      </c>
      <c r="D67" s="124"/>
      <c r="E67" s="124"/>
      <c r="F67" s="125"/>
    </row>
    <row r="68" spans="1:6" s="8" customFormat="1" ht="51" customHeight="1" x14ac:dyDescent="0.2">
      <c r="A68" s="164"/>
      <c r="B68" s="165"/>
      <c r="C68" s="62" t="s">
        <v>281</v>
      </c>
      <c r="D68" s="62" t="s">
        <v>282</v>
      </c>
      <c r="E68" s="62" t="s">
        <v>284</v>
      </c>
      <c r="F68" s="3" t="s">
        <v>230</v>
      </c>
    </row>
    <row r="69" spans="1:6" s="8" customFormat="1" ht="13.5" customHeight="1" x14ac:dyDescent="0.2">
      <c r="A69" s="126">
        <v>1</v>
      </c>
      <c r="B69" s="127"/>
      <c r="C69" s="79"/>
      <c r="D69" s="79"/>
      <c r="E69" s="79"/>
      <c r="F69" s="79"/>
    </row>
    <row r="70" spans="1:6" ht="15" customHeight="1" x14ac:dyDescent="0.2">
      <c r="A70" s="97" t="s">
        <v>347</v>
      </c>
      <c r="B70" s="98"/>
      <c r="C70" s="80"/>
      <c r="D70" s="3"/>
      <c r="E70" s="3">
        <v>3</v>
      </c>
      <c r="F70" s="3"/>
    </row>
    <row r="71" spans="1:6" ht="14.1" customHeight="1" x14ac:dyDescent="0.2">
      <c r="A71" s="97" t="s">
        <v>349</v>
      </c>
      <c r="B71" s="98"/>
      <c r="C71" s="80"/>
      <c r="D71" s="3"/>
      <c r="E71" s="3">
        <v>3</v>
      </c>
      <c r="F71" s="3"/>
    </row>
    <row r="72" spans="1:6" ht="30.75" customHeight="1" x14ac:dyDescent="0.2">
      <c r="A72" s="97" t="s">
        <v>348</v>
      </c>
      <c r="B72" s="98"/>
      <c r="C72" s="80"/>
      <c r="D72" s="3"/>
      <c r="E72" s="3">
        <v>3</v>
      </c>
      <c r="F72" s="3"/>
    </row>
    <row r="73" spans="1:6" ht="25.5" customHeight="1" x14ac:dyDescent="0.2">
      <c r="A73" s="95" t="s">
        <v>321</v>
      </c>
      <c r="B73" s="161"/>
      <c r="C73" s="42">
        <f>SUM(C70:C72)</f>
        <v>0</v>
      </c>
      <c r="D73" s="42">
        <f>SUM(D70:D72)</f>
        <v>0</v>
      </c>
      <c r="E73" s="42">
        <f>SUM(E70:E72)</f>
        <v>9</v>
      </c>
      <c r="F73" s="42">
        <f>SUM(F70:F72)</f>
        <v>0</v>
      </c>
    </row>
    <row r="74" spans="1:6" ht="25.5" customHeight="1" x14ac:dyDescent="0.2">
      <c r="A74" s="95" t="s">
        <v>259</v>
      </c>
      <c r="B74" s="96"/>
      <c r="C74" s="36"/>
      <c r="D74" s="32"/>
      <c r="E74" s="33"/>
      <c r="F74" s="34">
        <f>(C73+D73+E73+F73)/3</f>
        <v>3</v>
      </c>
    </row>
    <row r="75" spans="1:6" ht="25.5" customHeight="1" x14ac:dyDescent="0.2"/>
    <row r="76" spans="1:6" ht="25.5" customHeight="1" x14ac:dyDescent="0.2"/>
    <row r="77" spans="1:6" ht="25.5" customHeight="1" x14ac:dyDescent="0.2"/>
    <row r="78" spans="1:6" ht="25.5" customHeight="1" x14ac:dyDescent="0.2"/>
    <row r="79" spans="1:6" ht="25.5" customHeight="1" x14ac:dyDescent="0.2"/>
    <row r="80" spans="1:6" ht="25.5" customHeight="1" x14ac:dyDescent="0.2"/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5.25" customHeight="1" x14ac:dyDescent="0.2"/>
    <row r="87" ht="20.100000000000001" customHeight="1" x14ac:dyDescent="0.2"/>
    <row r="88" ht="20.100000000000001" customHeight="1" x14ac:dyDescent="0.2"/>
    <row r="89" ht="14.1" customHeight="1" x14ac:dyDescent="0.2"/>
    <row r="90" ht="60.75" customHeight="1" x14ac:dyDescent="0.2"/>
    <row r="91" ht="23.1" customHeight="1" x14ac:dyDescent="0.2"/>
    <row r="92" ht="30" customHeight="1" x14ac:dyDescent="0.2"/>
    <row r="93" ht="52.5" customHeight="1" x14ac:dyDescent="0.2"/>
    <row r="94" ht="27" customHeight="1" x14ac:dyDescent="0.2"/>
    <row r="95" ht="15" customHeight="1" x14ac:dyDescent="0.2"/>
    <row r="96" ht="39" customHeight="1" x14ac:dyDescent="0.2"/>
    <row r="97" ht="27" customHeight="1" x14ac:dyDescent="0.2"/>
    <row r="98" ht="24.75" customHeight="1" x14ac:dyDescent="0.2"/>
    <row r="99" ht="30" customHeight="1" x14ac:dyDescent="0.2"/>
    <row r="100" ht="30" customHeight="1" x14ac:dyDescent="0.2"/>
    <row r="101" ht="77.25" customHeight="1" x14ac:dyDescent="0.2"/>
    <row r="102" ht="51" customHeight="1" x14ac:dyDescent="0.2"/>
    <row r="103" ht="24" customHeight="1" x14ac:dyDescent="0.2"/>
    <row r="104" ht="24.75" customHeight="1" x14ac:dyDescent="0.2"/>
    <row r="105" ht="18.75" customHeight="1" x14ac:dyDescent="0.2"/>
    <row r="106" ht="17.25" customHeight="1" x14ac:dyDescent="0.2"/>
    <row r="107" ht="46.5" customHeight="1" x14ac:dyDescent="0.2"/>
    <row r="108" ht="24.75" customHeight="1" x14ac:dyDescent="0.2"/>
    <row r="109" ht="24.75" customHeight="1" x14ac:dyDescent="0.2"/>
    <row r="110" ht="18" customHeight="1" x14ac:dyDescent="0.2"/>
    <row r="111" ht="37.5" customHeight="1" x14ac:dyDescent="0.2"/>
    <row r="112" ht="25.5" customHeight="1" x14ac:dyDescent="0.2"/>
    <row r="113" ht="39.75" customHeight="1" x14ac:dyDescent="0.2"/>
    <row r="114" ht="25.5" customHeight="1" x14ac:dyDescent="0.2"/>
    <row r="115" ht="24.75" customHeight="1" x14ac:dyDescent="0.2"/>
    <row r="116" ht="24.75" customHeight="1" x14ac:dyDescent="0.2"/>
    <row r="117" ht="24.75" customHeight="1" x14ac:dyDescent="0.2"/>
    <row r="118" ht="24.75" customHeight="1" x14ac:dyDescent="0.2"/>
    <row r="119" ht="24.75" customHeight="1" x14ac:dyDescent="0.2"/>
    <row r="120" ht="24.75" customHeight="1" x14ac:dyDescent="0.2"/>
    <row r="121" ht="24.75" customHeight="1" x14ac:dyDescent="0.2"/>
    <row r="122" ht="24.75" customHeight="1" x14ac:dyDescent="0.2"/>
    <row r="123" ht="24.75" customHeight="1" x14ac:dyDescent="0.2"/>
    <row r="124" ht="24.75" customHeight="1" x14ac:dyDescent="0.2"/>
    <row r="125" ht="24.75" customHeight="1" x14ac:dyDescent="0.2"/>
    <row r="126" ht="24.75" customHeight="1" x14ac:dyDescent="0.2"/>
    <row r="127" ht="24.75" customHeight="1" x14ac:dyDescent="0.2"/>
    <row r="128" ht="18.75" customHeight="1" x14ac:dyDescent="0.2"/>
    <row r="129" ht="14.25" customHeight="1" x14ac:dyDescent="0.2"/>
    <row r="130" ht="57.75" customHeight="1" x14ac:dyDescent="0.2"/>
    <row r="131" ht="17.25" customHeight="1" x14ac:dyDescent="0.2"/>
    <row r="132" ht="15" customHeight="1" x14ac:dyDescent="0.2"/>
    <row r="133" ht="24.75" customHeight="1" x14ac:dyDescent="0.2"/>
    <row r="134" ht="38.25" customHeight="1" x14ac:dyDescent="0.2"/>
    <row r="135" ht="24.75" customHeight="1" x14ac:dyDescent="0.2"/>
    <row r="136" ht="50.25" customHeight="1" x14ac:dyDescent="0.2"/>
    <row r="137" ht="24.75" customHeight="1" x14ac:dyDescent="0.2"/>
    <row r="138" ht="24.75" customHeight="1" x14ac:dyDescent="0.2"/>
    <row r="139" ht="24.75" customHeight="1" x14ac:dyDescent="0.2"/>
    <row r="140" ht="27.75" customHeight="1" x14ac:dyDescent="0.2"/>
    <row r="141" ht="24.75" customHeight="1" x14ac:dyDescent="0.2"/>
    <row r="142" ht="24.75" customHeight="1" x14ac:dyDescent="0.2"/>
    <row r="143" ht="24.75" customHeight="1" x14ac:dyDescent="0.2"/>
    <row r="144" ht="24.75" customHeight="1" x14ac:dyDescent="0.2"/>
    <row r="145" ht="24.75" customHeight="1" x14ac:dyDescent="0.2"/>
    <row r="146" ht="24.75" customHeight="1" x14ac:dyDescent="0.2"/>
    <row r="147" ht="24.75" customHeight="1" x14ac:dyDescent="0.2"/>
    <row r="148" ht="24.75" customHeight="1" x14ac:dyDescent="0.2"/>
    <row r="149" ht="18.95" customHeight="1" x14ac:dyDescent="0.2"/>
    <row r="150" ht="20.100000000000001" customHeight="1" x14ac:dyDescent="0.2"/>
    <row r="151" ht="18.95" customHeight="1" x14ac:dyDescent="0.2"/>
    <row r="152" ht="17.100000000000001" customHeight="1" x14ac:dyDescent="0.2"/>
    <row r="153" ht="17.100000000000001" customHeight="1" x14ac:dyDescent="0.2"/>
    <row r="154" ht="17.100000000000001" customHeight="1" x14ac:dyDescent="0.2"/>
    <row r="155" ht="17.100000000000001" customHeight="1" x14ac:dyDescent="0.2"/>
    <row r="156" ht="17.100000000000001" customHeight="1" x14ac:dyDescent="0.2"/>
    <row r="157" ht="18" customHeight="1" x14ac:dyDescent="0.2"/>
    <row r="158" ht="18" customHeight="1" x14ac:dyDescent="0.2"/>
    <row r="159" ht="17.100000000000001" customHeight="1" x14ac:dyDescent="0.2"/>
    <row r="160" ht="17.100000000000001" customHeight="1" x14ac:dyDescent="0.2"/>
    <row r="161" ht="17.100000000000001" customHeight="1" x14ac:dyDescent="0.2"/>
    <row r="162" ht="17.100000000000001" customHeight="1" x14ac:dyDescent="0.2"/>
    <row r="163" ht="17.100000000000001" customHeight="1" x14ac:dyDescent="0.2"/>
    <row r="164" ht="17.100000000000001" customHeight="1" x14ac:dyDescent="0.2"/>
    <row r="165" ht="17.100000000000001" customHeight="1" x14ac:dyDescent="0.2"/>
    <row r="166" ht="17.100000000000001" customHeight="1" x14ac:dyDescent="0.2"/>
  </sheetData>
  <mergeCells count="57">
    <mergeCell ref="A73:B73"/>
    <mergeCell ref="A74:B74"/>
    <mergeCell ref="A71:B71"/>
    <mergeCell ref="A72:B72"/>
    <mergeCell ref="A66:F66"/>
    <mergeCell ref="A67:B68"/>
    <mergeCell ref="C67:F67"/>
    <mergeCell ref="A69:B69"/>
    <mergeCell ref="A70:B70"/>
    <mergeCell ref="A56:B56"/>
    <mergeCell ref="A49:B49"/>
    <mergeCell ref="A50:B50"/>
    <mergeCell ref="A51:B51"/>
    <mergeCell ref="A52:B52"/>
    <mergeCell ref="A53:B53"/>
    <mergeCell ref="A54:B54"/>
    <mergeCell ref="A46:B46"/>
    <mergeCell ref="A47:B47"/>
    <mergeCell ref="A17:B17"/>
    <mergeCell ref="A34:B34"/>
    <mergeCell ref="A55:B55"/>
    <mergeCell ref="A48:B48"/>
    <mergeCell ref="A31:B31"/>
    <mergeCell ref="A32:B32"/>
    <mergeCell ref="A33:B33"/>
    <mergeCell ref="A35:B35"/>
    <mergeCell ref="A42:F42"/>
    <mergeCell ref="A30:B30"/>
    <mergeCell ref="A18:B18"/>
    <mergeCell ref="A21:F21"/>
    <mergeCell ref="A25:B25"/>
    <mergeCell ref="A26:B26"/>
    <mergeCell ref="A29:B29"/>
    <mergeCell ref="A16:B16"/>
    <mergeCell ref="A43:B44"/>
    <mergeCell ref="C43:F43"/>
    <mergeCell ref="A45:B45"/>
    <mergeCell ref="A22:B23"/>
    <mergeCell ref="C22:F22"/>
    <mergeCell ref="A24:B24"/>
    <mergeCell ref="A27:B27"/>
    <mergeCell ref="A6:B6"/>
    <mergeCell ref="A7:B7"/>
    <mergeCell ref="A28:B28"/>
    <mergeCell ref="A1:F1"/>
    <mergeCell ref="A2:F2"/>
    <mergeCell ref="A3:B4"/>
    <mergeCell ref="C3:F3"/>
    <mergeCell ref="A5:B5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" right="0" top="0" bottom="0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9"/>
  <sheetViews>
    <sheetView workbookViewId="0">
      <selection activeCell="D15" sqref="D15"/>
    </sheetView>
  </sheetViews>
  <sheetFormatPr defaultRowHeight="12.75" x14ac:dyDescent="0.2"/>
  <cols>
    <col min="1" max="1" width="12.83203125" customWidth="1"/>
    <col min="2" max="2" width="65.6640625" customWidth="1"/>
    <col min="3" max="3" width="16.6640625" customWidth="1"/>
    <col min="4" max="4" width="66.5" customWidth="1"/>
  </cols>
  <sheetData>
    <row r="1" spans="1:5" ht="18" customHeight="1" x14ac:dyDescent="0.2">
      <c r="B1" s="83"/>
      <c r="C1" s="81"/>
      <c r="D1" s="83"/>
    </row>
    <row r="2" spans="1:5" ht="12.75" customHeight="1" x14ac:dyDescent="0.2">
      <c r="A2" s="168" t="s">
        <v>86</v>
      </c>
      <c r="B2" s="168"/>
      <c r="C2" s="168" t="s">
        <v>87</v>
      </c>
      <c r="D2" s="168"/>
    </row>
    <row r="3" spans="1:5" ht="14.1" customHeight="1" x14ac:dyDescent="0.2">
      <c r="A3" s="170" t="s">
        <v>88</v>
      </c>
      <c r="B3" s="171"/>
      <c r="C3" s="171"/>
      <c r="D3" s="171"/>
    </row>
    <row r="4" spans="1:5" ht="18.75" customHeight="1" x14ac:dyDescent="0.2">
      <c r="A4" s="29" t="s">
        <v>89</v>
      </c>
      <c r="B4" s="93" t="s">
        <v>90</v>
      </c>
      <c r="C4" s="29" t="s">
        <v>89</v>
      </c>
      <c r="D4" s="93" t="s">
        <v>90</v>
      </c>
    </row>
    <row r="5" spans="1:5" ht="18" customHeight="1" x14ac:dyDescent="0.2">
      <c r="A5" s="28">
        <v>11</v>
      </c>
      <c r="B5" s="89">
        <f>'Критерий 1'!F11</f>
        <v>3</v>
      </c>
      <c r="C5" s="28">
        <v>21</v>
      </c>
      <c r="D5" s="90">
        <f>'Критерий 2'!F27</f>
        <v>2.6470588235294117</v>
      </c>
    </row>
    <row r="6" spans="1:5" ht="18" customHeight="1" x14ac:dyDescent="0.2">
      <c r="A6" s="28">
        <v>12</v>
      </c>
      <c r="B6" s="89">
        <f>'Критерий 1'!F16</f>
        <v>3</v>
      </c>
      <c r="C6" s="28">
        <v>22</v>
      </c>
      <c r="D6" s="90">
        <f>'Критерий 2'!F51</f>
        <v>2.7333333333333334</v>
      </c>
    </row>
    <row r="7" spans="1:5" ht="18" customHeight="1" x14ac:dyDescent="0.2">
      <c r="A7" s="28">
        <v>13</v>
      </c>
      <c r="B7" s="89">
        <f>'Критерий 1'!F27</f>
        <v>3</v>
      </c>
      <c r="C7" s="28">
        <v>23</v>
      </c>
      <c r="D7" s="90">
        <f>'Критерий 2'!F80</f>
        <v>2.7692307692307692</v>
      </c>
    </row>
    <row r="8" spans="1:5" ht="18" customHeight="1" x14ac:dyDescent="0.2">
      <c r="A8" s="28">
        <v>14</v>
      </c>
      <c r="B8" s="89">
        <f>'Критерий 1'!F35</f>
        <v>3</v>
      </c>
      <c r="C8" s="28">
        <v>24</v>
      </c>
      <c r="D8" s="90">
        <f>'Критерий 2'!F97</f>
        <v>2.7272727272727271</v>
      </c>
    </row>
    <row r="9" spans="1:5" ht="18" customHeight="1" x14ac:dyDescent="0.2">
      <c r="A9" s="28">
        <v>15</v>
      </c>
      <c r="B9" s="89">
        <f>'Критерий 1'!F40</f>
        <v>3</v>
      </c>
      <c r="C9" s="28">
        <v>25</v>
      </c>
      <c r="D9" s="90">
        <f>'Критерий 2'!F155</f>
        <v>2.6122448979591835</v>
      </c>
    </row>
    <row r="10" spans="1:5" ht="25.5" customHeight="1" x14ac:dyDescent="0.2">
      <c r="A10" s="86" t="s">
        <v>351</v>
      </c>
      <c r="B10" s="85">
        <f>AVERAGE(B5:B9)</f>
        <v>3</v>
      </c>
      <c r="C10" s="86" t="s">
        <v>351</v>
      </c>
      <c r="D10" s="84">
        <f>AVERAGE(D5:D9)</f>
        <v>2.6978281102650845</v>
      </c>
    </row>
    <row r="11" spans="1:5" ht="16.5" customHeight="1" x14ac:dyDescent="0.2">
      <c r="A11" s="123" t="s">
        <v>91</v>
      </c>
      <c r="B11" s="125"/>
      <c r="C11" s="172" t="s">
        <v>103</v>
      </c>
      <c r="D11" s="173"/>
    </row>
    <row r="12" spans="1:5" ht="22.5" customHeight="1" x14ac:dyDescent="0.2">
      <c r="A12" s="29" t="s">
        <v>89</v>
      </c>
      <c r="B12" s="93" t="s">
        <v>90</v>
      </c>
      <c r="C12" s="29" t="s">
        <v>89</v>
      </c>
      <c r="D12" s="93" t="s">
        <v>90</v>
      </c>
    </row>
    <row r="13" spans="1:5" ht="18.75" customHeight="1" x14ac:dyDescent="0.2">
      <c r="A13" s="28">
        <v>31</v>
      </c>
      <c r="B13" s="89">
        <f>'Критерий 3'!F26</f>
        <v>2.6315789473684212</v>
      </c>
      <c r="C13" s="28">
        <v>41</v>
      </c>
      <c r="D13" s="90">
        <f>'Критерий 4'!F14</f>
        <v>2.9658986175115207</v>
      </c>
    </row>
    <row r="14" spans="1:5" s="8" customFormat="1" ht="18.75" customHeight="1" x14ac:dyDescent="0.2">
      <c r="A14" s="28">
        <v>32</v>
      </c>
      <c r="B14" s="89">
        <f>'Критерий 3'!F55</f>
        <v>2.4285714285714284</v>
      </c>
      <c r="C14" s="28">
        <v>42</v>
      </c>
      <c r="D14" s="90">
        <f>'Критерий 4'!F31</f>
        <v>2.6648387096774195</v>
      </c>
      <c r="E14"/>
    </row>
    <row r="15" spans="1:5" ht="18.75" customHeight="1" x14ac:dyDescent="0.2">
      <c r="A15" s="28">
        <v>33</v>
      </c>
      <c r="B15" s="89">
        <f>'Критерий 3'!F76</f>
        <v>2.6666666666666665</v>
      </c>
      <c r="C15" s="28">
        <v>43</v>
      </c>
      <c r="D15" s="90">
        <f>'Критерий 4'!F50</f>
        <v>2.9436950146627567</v>
      </c>
    </row>
    <row r="16" spans="1:5" ht="24.75" customHeight="1" x14ac:dyDescent="0.2">
      <c r="A16" s="86" t="s">
        <v>351</v>
      </c>
      <c r="B16" s="82">
        <f>AVERAGE(B13:B15)</f>
        <v>2.5756056808688386</v>
      </c>
      <c r="C16" s="86" t="s">
        <v>351</v>
      </c>
      <c r="D16" s="84">
        <f>AVERAGE(D13:D15)</f>
        <v>2.8581441139505657</v>
      </c>
    </row>
    <row r="17" spans="1:5" ht="19.5" customHeight="1" x14ac:dyDescent="0.2">
      <c r="A17" s="123" t="s">
        <v>92</v>
      </c>
      <c r="B17" s="125"/>
      <c r="C17" s="123" t="s">
        <v>93</v>
      </c>
      <c r="D17" s="124"/>
    </row>
    <row r="18" spans="1:5" ht="21" customHeight="1" x14ac:dyDescent="0.2">
      <c r="A18" s="29" t="s">
        <v>89</v>
      </c>
      <c r="B18" s="93" t="s">
        <v>90</v>
      </c>
      <c r="C18" s="29" t="s">
        <v>89</v>
      </c>
      <c r="D18" s="93" t="s">
        <v>90</v>
      </c>
    </row>
    <row r="19" spans="1:5" ht="18.75" customHeight="1" x14ac:dyDescent="0.2">
      <c r="A19" s="28">
        <v>51</v>
      </c>
      <c r="B19" s="89">
        <f>'Критерий 5'!F15</f>
        <v>2.75</v>
      </c>
      <c r="C19" s="28">
        <v>61</v>
      </c>
      <c r="D19" s="90">
        <f>'Критерий 6'!F18</f>
        <v>2.8181818181818183</v>
      </c>
    </row>
    <row r="20" spans="1:5" s="8" customFormat="1" ht="18.75" customHeight="1" x14ac:dyDescent="0.2">
      <c r="A20" s="28">
        <v>52</v>
      </c>
      <c r="B20" s="89">
        <f>'Критерий 5'!F30</f>
        <v>2.5</v>
      </c>
      <c r="C20" s="28">
        <v>62</v>
      </c>
      <c r="D20" s="90">
        <f>'Критерий 6'!F35</f>
        <v>2.5555555555555554</v>
      </c>
      <c r="E20"/>
    </row>
    <row r="21" spans="1:5" ht="18.75" customHeight="1" x14ac:dyDescent="0.2">
      <c r="A21" s="28">
        <v>53</v>
      </c>
      <c r="B21" s="89">
        <f>'Критерий 5'!F40</f>
        <v>2.75</v>
      </c>
      <c r="C21" s="28">
        <v>63</v>
      </c>
      <c r="D21" s="90">
        <f>'Критерий 6'!F56</f>
        <v>2.2222222222222223</v>
      </c>
    </row>
    <row r="22" spans="1:5" ht="18.75" customHeight="1" x14ac:dyDescent="0.2">
      <c r="A22" s="28"/>
      <c r="B22" s="30"/>
      <c r="C22" s="28">
        <v>64</v>
      </c>
      <c r="D22" s="90">
        <f>'Критерий 6'!F74</f>
        <v>3</v>
      </c>
    </row>
    <row r="23" spans="1:5" ht="24.75" customHeight="1" x14ac:dyDescent="0.2">
      <c r="A23" s="86" t="s">
        <v>351</v>
      </c>
      <c r="B23" s="82">
        <f>(B19+B20+B21)/3</f>
        <v>2.6666666666666665</v>
      </c>
      <c r="C23" s="86" t="s">
        <v>351</v>
      </c>
      <c r="D23" s="84">
        <f>AVERAGE(D19:D22)</f>
        <v>2.6489898989898988</v>
      </c>
    </row>
    <row r="24" spans="1:5" ht="19.5" customHeight="1" x14ac:dyDescent="0.2">
      <c r="A24" s="131" t="s">
        <v>346</v>
      </c>
      <c r="B24" s="131"/>
      <c r="C24" s="169"/>
      <c r="D24" s="169"/>
    </row>
    <row r="25" spans="1:5" ht="27.75" customHeight="1" x14ac:dyDescent="0.2">
      <c r="A25" s="29" t="s">
        <v>89</v>
      </c>
      <c r="B25" s="29" t="s">
        <v>90</v>
      </c>
      <c r="C25" s="67"/>
      <c r="D25" s="67"/>
    </row>
    <row r="26" spans="1:5" ht="15.75" customHeight="1" x14ac:dyDescent="0.2">
      <c r="A26" s="28">
        <v>71</v>
      </c>
      <c r="B26" s="89">
        <f>'Критерий 7'!F15</f>
        <v>3</v>
      </c>
      <c r="C26" s="68"/>
      <c r="D26" s="68"/>
    </row>
    <row r="27" spans="1:5" s="8" customFormat="1" ht="15.75" customHeight="1" x14ac:dyDescent="0.2">
      <c r="A27" s="28">
        <v>72</v>
      </c>
      <c r="B27" s="89">
        <f>'Критерий 7'!F25</f>
        <v>3</v>
      </c>
      <c r="C27" s="68"/>
      <c r="D27" s="68"/>
      <c r="E27"/>
    </row>
    <row r="28" spans="1:5" ht="15.75" customHeight="1" x14ac:dyDescent="0.2">
      <c r="A28" s="28">
        <v>73</v>
      </c>
      <c r="B28" s="89">
        <f>'Критерий 7'!F39</f>
        <v>2.6666666666666665</v>
      </c>
      <c r="C28" s="166" t="s">
        <v>353</v>
      </c>
      <c r="D28" s="88" t="s">
        <v>352</v>
      </c>
    </row>
    <row r="29" spans="1:5" ht="28.5" customHeight="1" x14ac:dyDescent="0.2">
      <c r="A29" s="86" t="s">
        <v>351</v>
      </c>
      <c r="B29" s="87">
        <f>AVERAGE(B26:B28)</f>
        <v>2.8888888888888888</v>
      </c>
      <c r="C29" s="167"/>
      <c r="D29" s="87">
        <f>(B10+D10+B16+D16+B23+D23+B29)/7</f>
        <v>2.7623033370899921</v>
      </c>
      <c r="E29" s="8"/>
    </row>
    <row r="30" spans="1:5" ht="27.75" customHeight="1" x14ac:dyDescent="0.2">
      <c r="E30" s="8"/>
    </row>
    <row r="31" spans="1:5" ht="41.1" customHeight="1" x14ac:dyDescent="0.2"/>
    <row r="32" spans="1:5" ht="27.95" customHeight="1" x14ac:dyDescent="0.2"/>
    <row r="33" ht="27.95" customHeight="1" x14ac:dyDescent="0.2"/>
    <row r="34" ht="18.75" customHeight="1" x14ac:dyDescent="0.2"/>
    <row r="35" ht="21.75" customHeight="1" x14ac:dyDescent="0.2"/>
    <row r="36" ht="18.75" customHeight="1" x14ac:dyDescent="0.2"/>
    <row r="37" ht="40.5" customHeight="1" x14ac:dyDescent="0.2"/>
    <row r="38" ht="14.1" customHeight="1" x14ac:dyDescent="0.2"/>
    <row r="39" ht="18.7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20.100000000000001" customHeight="1" x14ac:dyDescent="0.2"/>
    <row r="52" ht="20.100000000000001" customHeight="1" x14ac:dyDescent="0.2"/>
    <row r="53" ht="14.1" customHeight="1" x14ac:dyDescent="0.2"/>
    <row r="54" ht="62.25" customHeight="1" x14ac:dyDescent="0.2"/>
    <row r="55" ht="23.1" customHeight="1" x14ac:dyDescent="0.2"/>
    <row r="56" ht="30" customHeight="1" x14ac:dyDescent="0.2"/>
    <row r="57" ht="30" customHeight="1" x14ac:dyDescent="0.2"/>
    <row r="58" ht="14.25" customHeight="1" x14ac:dyDescent="0.2"/>
    <row r="59" ht="30" customHeight="1" x14ac:dyDescent="0.2"/>
    <row r="60" ht="28.5" customHeight="1" x14ac:dyDescent="0.2"/>
    <row r="61" ht="27" customHeight="1" x14ac:dyDescent="0.2"/>
    <row r="62" ht="51" customHeight="1" x14ac:dyDescent="0.2"/>
    <row r="63" ht="27" customHeight="1" x14ac:dyDescent="0.2"/>
    <row r="64" ht="17.100000000000001" customHeight="1" x14ac:dyDescent="0.2"/>
    <row r="65" ht="39.75" customHeight="1" x14ac:dyDescent="0.2"/>
    <row r="66" ht="30" customHeight="1" x14ac:dyDescent="0.2"/>
    <row r="67" ht="42" customHeight="1" x14ac:dyDescent="0.2"/>
    <row r="68" ht="30" customHeight="1" x14ac:dyDescent="0.2"/>
    <row r="69" ht="17.100000000000001" customHeight="1" x14ac:dyDescent="0.2"/>
    <row r="70" ht="16.5" customHeight="1" x14ac:dyDescent="0.2"/>
    <row r="71" ht="18" customHeight="1" x14ac:dyDescent="0.2"/>
    <row r="72" ht="30" customHeight="1" x14ac:dyDescent="0.2"/>
    <row r="73" ht="27" customHeight="1" x14ac:dyDescent="0.2"/>
    <row r="74" ht="65.25" customHeight="1" x14ac:dyDescent="0.2"/>
    <row r="75" ht="26.25" customHeight="1" x14ac:dyDescent="0.2"/>
    <row r="76" ht="29.1" customHeight="1" x14ac:dyDescent="0.2"/>
    <row r="77" ht="29.1" customHeight="1" x14ac:dyDescent="0.2"/>
    <row r="78" ht="29.1" customHeight="1" x14ac:dyDescent="0.2"/>
    <row r="79" ht="29.1" customHeight="1" x14ac:dyDescent="0.2"/>
    <row r="80" ht="29.1" customHeight="1" x14ac:dyDescent="0.2"/>
    <row r="81" spans="1:5" ht="29.1" customHeight="1" x14ac:dyDescent="0.2"/>
    <row r="82" spans="1:5" ht="29.1" customHeight="1" x14ac:dyDescent="0.2"/>
    <row r="83" spans="1:5" ht="29.1" customHeight="1" x14ac:dyDescent="0.2"/>
    <row r="84" spans="1:5" ht="29.1" customHeight="1" x14ac:dyDescent="0.2"/>
    <row r="85" spans="1:5" ht="29.1" customHeight="1" x14ac:dyDescent="0.2"/>
    <row r="86" spans="1:5" ht="29.1" customHeight="1" x14ac:dyDescent="0.2"/>
    <row r="87" spans="1:5" ht="29.1" customHeight="1" x14ac:dyDescent="0.2"/>
    <row r="88" spans="1:5" ht="29.1" customHeight="1" x14ac:dyDescent="0.2"/>
    <row r="89" spans="1:5" ht="29.1" customHeight="1" x14ac:dyDescent="0.2"/>
    <row r="90" spans="1:5" ht="29.1" customHeight="1" x14ac:dyDescent="0.2"/>
    <row r="91" spans="1:5" s="8" customFormat="1" ht="20.100000000000001" customHeight="1" x14ac:dyDescent="0.2">
      <c r="A91"/>
      <c r="B91"/>
      <c r="C91"/>
      <c r="D91"/>
      <c r="E91"/>
    </row>
    <row r="92" spans="1:5" ht="14.1" customHeight="1" x14ac:dyDescent="0.2"/>
    <row r="93" spans="1:5" ht="60" customHeight="1" x14ac:dyDescent="0.2"/>
    <row r="94" spans="1:5" ht="17.100000000000001" customHeight="1" x14ac:dyDescent="0.2"/>
    <row r="95" spans="1:5" ht="30" customHeight="1" x14ac:dyDescent="0.2"/>
    <row r="96" spans="1:5" ht="30" customHeight="1" x14ac:dyDescent="0.2"/>
    <row r="97" spans="1:5" ht="30" customHeight="1" x14ac:dyDescent="0.2"/>
    <row r="98" spans="1:5" ht="40.5" customHeight="1" x14ac:dyDescent="0.2"/>
    <row r="99" spans="1:5" ht="30" customHeight="1" x14ac:dyDescent="0.2"/>
    <row r="100" spans="1:5" ht="14.25" customHeight="1" x14ac:dyDescent="0.2"/>
    <row r="101" spans="1:5" ht="15" customHeight="1" x14ac:dyDescent="0.2"/>
    <row r="102" spans="1:5" ht="16.5" customHeight="1" x14ac:dyDescent="0.2"/>
    <row r="103" spans="1:5" ht="14.25" customHeight="1" x14ac:dyDescent="0.2"/>
    <row r="104" spans="1:5" s="8" customFormat="1" ht="23.25" customHeight="1" x14ac:dyDescent="0.2">
      <c r="A104"/>
      <c r="B104"/>
      <c r="C104"/>
      <c r="D104"/>
      <c r="E104"/>
    </row>
    <row r="105" spans="1:5" s="8" customFormat="1" ht="21.75" customHeight="1" x14ac:dyDescent="0.2">
      <c r="A105"/>
      <c r="B105"/>
      <c r="C105"/>
      <c r="D105"/>
      <c r="E105"/>
    </row>
    <row r="106" spans="1:5" s="8" customFormat="1" ht="21.75" customHeight="1" x14ac:dyDescent="0.2">
      <c r="A106"/>
      <c r="B106"/>
      <c r="C106"/>
      <c r="D106"/>
      <c r="E106"/>
    </row>
    <row r="107" spans="1:5" s="8" customFormat="1" ht="21.75" customHeight="1" x14ac:dyDescent="0.2">
      <c r="A107"/>
      <c r="B107"/>
      <c r="C107"/>
      <c r="D107"/>
      <c r="E107"/>
    </row>
    <row r="108" spans="1:5" s="8" customFormat="1" ht="21.75" customHeight="1" x14ac:dyDescent="0.2">
      <c r="A108"/>
      <c r="B108"/>
      <c r="C108"/>
      <c r="D108"/>
      <c r="E108"/>
    </row>
    <row r="109" spans="1:5" s="8" customFormat="1" ht="21.75" customHeight="1" x14ac:dyDescent="0.2">
      <c r="A109"/>
      <c r="B109"/>
      <c r="C109"/>
      <c r="D109"/>
      <c r="E109"/>
    </row>
    <row r="110" spans="1:5" s="8" customFormat="1" ht="21.75" customHeight="1" x14ac:dyDescent="0.2">
      <c r="A110"/>
      <c r="B110"/>
      <c r="C110"/>
      <c r="D110"/>
      <c r="E110"/>
    </row>
    <row r="111" spans="1:5" s="8" customFormat="1" ht="21.75" customHeight="1" x14ac:dyDescent="0.2">
      <c r="A111"/>
      <c r="B111"/>
      <c r="C111"/>
      <c r="D111"/>
      <c r="E111"/>
    </row>
    <row r="112" spans="1:5" s="8" customFormat="1" ht="21.75" customHeight="1" x14ac:dyDescent="0.2">
      <c r="A112"/>
      <c r="B112"/>
      <c r="C112"/>
      <c r="D112"/>
      <c r="E112"/>
    </row>
    <row r="113" spans="1:5" s="8" customFormat="1" ht="21.75" customHeight="1" x14ac:dyDescent="0.2">
      <c r="A113"/>
      <c r="B113"/>
      <c r="C113"/>
      <c r="D113"/>
      <c r="E113"/>
    </row>
    <row r="114" spans="1:5" s="8" customFormat="1" ht="21.75" customHeight="1" x14ac:dyDescent="0.2">
      <c r="A114"/>
      <c r="B114"/>
      <c r="C114"/>
      <c r="D114"/>
      <c r="E114"/>
    </row>
    <row r="115" spans="1:5" s="8" customFormat="1" ht="21.75" customHeight="1" x14ac:dyDescent="0.2">
      <c r="A115"/>
      <c r="B115"/>
      <c r="C115"/>
      <c r="D115"/>
      <c r="E115"/>
    </row>
    <row r="116" spans="1:5" ht="20.100000000000001" customHeight="1" x14ac:dyDescent="0.2"/>
    <row r="117" spans="1:5" ht="20.100000000000001" customHeight="1" x14ac:dyDescent="0.2"/>
    <row r="118" spans="1:5" ht="15.75" customHeight="1" x14ac:dyDescent="0.2"/>
    <row r="119" spans="1:5" ht="60" customHeight="1" x14ac:dyDescent="0.2"/>
    <row r="120" spans="1:5" ht="23.1" customHeight="1" x14ac:dyDescent="0.2"/>
    <row r="121" spans="1:5" ht="28.5" customHeight="1" x14ac:dyDescent="0.2"/>
    <row r="122" spans="1:5" ht="27" customHeight="1" x14ac:dyDescent="0.2"/>
    <row r="123" spans="1:5" ht="36.75" customHeight="1" x14ac:dyDescent="0.2"/>
    <row r="124" spans="1:5" ht="27.75" customHeight="1" x14ac:dyDescent="0.2"/>
    <row r="125" spans="1:5" ht="30" customHeight="1" x14ac:dyDescent="0.2"/>
    <row r="126" spans="1:5" ht="30" customHeight="1" x14ac:dyDescent="0.2"/>
    <row r="127" spans="1:5" ht="30" customHeight="1" x14ac:dyDescent="0.2"/>
    <row r="128" spans="1:5" ht="43.5" customHeight="1" x14ac:dyDescent="0.2"/>
    <row r="129" ht="23.2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0.100000000000001" customHeight="1" x14ac:dyDescent="0.2"/>
    <row r="139" ht="15.75" customHeight="1" x14ac:dyDescent="0.2"/>
    <row r="140" ht="60.75" customHeight="1" x14ac:dyDescent="0.2"/>
    <row r="141" ht="23.1" customHeight="1" x14ac:dyDescent="0.2"/>
    <row r="142" ht="40.5" customHeight="1" x14ac:dyDescent="0.2"/>
    <row r="143" ht="54.75" customHeight="1" x14ac:dyDescent="0.2"/>
    <row r="144" ht="27" customHeight="1" x14ac:dyDescent="0.2"/>
    <row r="145" spans="1:5" ht="76.5" customHeight="1" x14ac:dyDescent="0.2"/>
    <row r="146" spans="1:5" ht="24" customHeight="1" x14ac:dyDescent="0.2"/>
    <row r="147" spans="1:5" s="8" customFormat="1" ht="25.5" customHeight="1" x14ac:dyDescent="0.2">
      <c r="A147"/>
      <c r="B147"/>
      <c r="C147"/>
      <c r="D147"/>
      <c r="E147"/>
    </row>
    <row r="148" spans="1:5" s="8" customFormat="1" ht="25.5" customHeight="1" x14ac:dyDescent="0.2">
      <c r="A148"/>
      <c r="B148"/>
      <c r="C148"/>
      <c r="D148"/>
      <c r="E148"/>
    </row>
    <row r="149" spans="1:5" s="8" customFormat="1" ht="25.5" customHeight="1" x14ac:dyDescent="0.2">
      <c r="A149"/>
      <c r="B149"/>
      <c r="C149"/>
      <c r="D149"/>
      <c r="E149"/>
    </row>
    <row r="150" spans="1:5" s="8" customFormat="1" ht="25.5" customHeight="1" x14ac:dyDescent="0.2">
      <c r="A150"/>
      <c r="B150"/>
      <c r="C150"/>
      <c r="D150"/>
      <c r="E150"/>
    </row>
    <row r="151" spans="1:5" s="8" customFormat="1" ht="25.5" customHeight="1" x14ac:dyDescent="0.2">
      <c r="A151"/>
      <c r="B151"/>
      <c r="C151"/>
      <c r="D151"/>
      <c r="E151"/>
    </row>
    <row r="152" spans="1:5" s="8" customFormat="1" ht="25.5" customHeight="1" x14ac:dyDescent="0.2">
      <c r="A152"/>
      <c r="B152"/>
      <c r="C152"/>
      <c r="D152"/>
      <c r="E152"/>
    </row>
    <row r="153" spans="1:5" s="8" customFormat="1" ht="25.5" customHeight="1" x14ac:dyDescent="0.2">
      <c r="A153"/>
      <c r="B153"/>
      <c r="C153"/>
      <c r="D153"/>
      <c r="E153"/>
    </row>
    <row r="154" spans="1:5" s="8" customFormat="1" ht="25.5" customHeight="1" x14ac:dyDescent="0.2">
      <c r="A154"/>
      <c r="B154"/>
      <c r="C154"/>
      <c r="D154"/>
      <c r="E154"/>
    </row>
    <row r="155" spans="1:5" s="8" customFormat="1" ht="25.5" customHeight="1" x14ac:dyDescent="0.2">
      <c r="A155"/>
      <c r="B155"/>
      <c r="C155"/>
      <c r="D155"/>
      <c r="E155"/>
    </row>
    <row r="156" spans="1:5" s="8" customFormat="1" ht="25.5" customHeight="1" x14ac:dyDescent="0.2">
      <c r="A156"/>
      <c r="B156"/>
      <c r="C156"/>
      <c r="D156"/>
      <c r="E156"/>
    </row>
    <row r="157" spans="1:5" ht="20.100000000000001" customHeight="1" x14ac:dyDescent="0.2"/>
    <row r="158" spans="1:5" ht="14.1" customHeight="1" x14ac:dyDescent="0.2"/>
    <row r="159" spans="1:5" ht="60.75" customHeight="1" x14ac:dyDescent="0.2"/>
    <row r="160" spans="1:5" ht="23.1" customHeight="1" x14ac:dyDescent="0.2"/>
    <row r="161" ht="40.5" customHeight="1" x14ac:dyDescent="0.2"/>
    <row r="162" ht="16.5" customHeight="1" x14ac:dyDescent="0.2"/>
    <row r="163" ht="24.75" customHeight="1" x14ac:dyDescent="0.2"/>
    <row r="164" ht="24.75" customHeight="1" x14ac:dyDescent="0.2"/>
    <row r="165" ht="23.2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5.25" customHeight="1" x14ac:dyDescent="0.2"/>
    <row r="180" ht="20.100000000000001" customHeight="1" x14ac:dyDescent="0.2"/>
    <row r="181" ht="20.100000000000001" customHeight="1" x14ac:dyDescent="0.2"/>
    <row r="182" ht="14.1" customHeight="1" x14ac:dyDescent="0.2"/>
    <row r="183" ht="60.75" customHeight="1" x14ac:dyDescent="0.2"/>
    <row r="184" ht="23.1" customHeight="1" x14ac:dyDescent="0.2"/>
    <row r="185" ht="30" customHeight="1" x14ac:dyDescent="0.2"/>
    <row r="186" ht="52.5" customHeight="1" x14ac:dyDescent="0.2"/>
    <row r="187" ht="27" customHeight="1" x14ac:dyDescent="0.2"/>
    <row r="188" ht="15" customHeight="1" x14ac:dyDescent="0.2"/>
    <row r="189" ht="39" customHeight="1" x14ac:dyDescent="0.2"/>
    <row r="190" ht="27" customHeight="1" x14ac:dyDescent="0.2"/>
    <row r="191" ht="24.75" customHeight="1" x14ac:dyDescent="0.2"/>
    <row r="192" ht="30" customHeight="1" x14ac:dyDescent="0.2"/>
    <row r="193" ht="30" customHeight="1" x14ac:dyDescent="0.2"/>
    <row r="194" ht="77.25" customHeight="1" x14ac:dyDescent="0.2"/>
    <row r="195" ht="51" customHeight="1" x14ac:dyDescent="0.2"/>
    <row r="196" ht="24" customHeight="1" x14ac:dyDescent="0.2"/>
    <row r="197" ht="24.75" customHeight="1" x14ac:dyDescent="0.2"/>
    <row r="198" ht="18.75" customHeight="1" x14ac:dyDescent="0.2"/>
    <row r="199" ht="17.25" customHeight="1" x14ac:dyDescent="0.2"/>
    <row r="200" ht="46.5" customHeight="1" x14ac:dyDescent="0.2"/>
    <row r="201" ht="24.75" customHeight="1" x14ac:dyDescent="0.2"/>
    <row r="202" ht="24.75" customHeight="1" x14ac:dyDescent="0.2"/>
    <row r="203" ht="18" customHeight="1" x14ac:dyDescent="0.2"/>
    <row r="204" ht="37.5" customHeight="1" x14ac:dyDescent="0.2"/>
    <row r="205" ht="25.5" customHeight="1" x14ac:dyDescent="0.2"/>
    <row r="206" ht="39.75" customHeight="1" x14ac:dyDescent="0.2"/>
    <row r="207" ht="25.5" customHeight="1" x14ac:dyDescent="0.2"/>
    <row r="208" ht="24.75" customHeight="1" x14ac:dyDescent="0.2"/>
    <row r="209" ht="24.75" customHeight="1" x14ac:dyDescent="0.2"/>
    <row r="210" ht="24.75" customHeight="1" x14ac:dyDescent="0.2"/>
    <row r="211" ht="24.75" customHeight="1" x14ac:dyDescent="0.2"/>
    <row r="212" ht="24.75" customHeight="1" x14ac:dyDescent="0.2"/>
    <row r="213" ht="24.75" customHeight="1" x14ac:dyDescent="0.2"/>
    <row r="214" ht="24.75" customHeight="1" x14ac:dyDescent="0.2"/>
    <row r="215" ht="24.75" customHeight="1" x14ac:dyDescent="0.2"/>
    <row r="216" ht="24.75" customHeight="1" x14ac:dyDescent="0.2"/>
    <row r="217" ht="24.75" customHeight="1" x14ac:dyDescent="0.2"/>
    <row r="218" ht="24.75" customHeight="1" x14ac:dyDescent="0.2"/>
    <row r="219" ht="24.75" customHeight="1" x14ac:dyDescent="0.2"/>
    <row r="220" ht="24.75" customHeight="1" x14ac:dyDescent="0.2"/>
    <row r="221" ht="18.75" customHeight="1" x14ac:dyDescent="0.2"/>
    <row r="222" ht="14.25" customHeight="1" x14ac:dyDescent="0.2"/>
    <row r="223" ht="57.75" customHeight="1" x14ac:dyDescent="0.2"/>
    <row r="224" ht="17.25" customHeight="1" x14ac:dyDescent="0.2"/>
    <row r="225" ht="15" customHeight="1" x14ac:dyDescent="0.2"/>
    <row r="226" ht="24.75" customHeight="1" x14ac:dyDescent="0.2"/>
    <row r="227" ht="38.25" customHeight="1" x14ac:dyDescent="0.2"/>
    <row r="228" ht="24.75" customHeight="1" x14ac:dyDescent="0.2"/>
    <row r="229" ht="50.25" customHeight="1" x14ac:dyDescent="0.2"/>
    <row r="230" ht="24.75" customHeight="1" x14ac:dyDescent="0.2"/>
    <row r="231" ht="24.75" customHeight="1" x14ac:dyDescent="0.2"/>
    <row r="232" ht="24.75" customHeight="1" x14ac:dyDescent="0.2"/>
    <row r="233" ht="27.75" customHeight="1" x14ac:dyDescent="0.2"/>
    <row r="234" ht="24.75" customHeight="1" x14ac:dyDescent="0.2"/>
    <row r="235" ht="24.75" customHeight="1" x14ac:dyDescent="0.2"/>
    <row r="236" ht="24.75" customHeight="1" x14ac:dyDescent="0.2"/>
    <row r="237" ht="24.75" customHeight="1" x14ac:dyDescent="0.2"/>
    <row r="238" ht="24.75" customHeight="1" x14ac:dyDescent="0.2"/>
    <row r="239" ht="24.75" customHeight="1" x14ac:dyDescent="0.2"/>
    <row r="240" ht="24.75" customHeight="1" x14ac:dyDescent="0.2"/>
    <row r="241" ht="24.75" customHeight="1" x14ac:dyDescent="0.2"/>
    <row r="242" ht="18.95" customHeight="1" x14ac:dyDescent="0.2"/>
    <row r="243" ht="20.100000000000001" customHeight="1" x14ac:dyDescent="0.2"/>
    <row r="244" ht="18.95" customHeight="1" x14ac:dyDescent="0.2"/>
    <row r="245" ht="17.100000000000001" customHeight="1" x14ac:dyDescent="0.2"/>
    <row r="246" ht="17.100000000000001" customHeight="1" x14ac:dyDescent="0.2"/>
    <row r="247" ht="17.100000000000001" customHeight="1" x14ac:dyDescent="0.2"/>
    <row r="248" ht="17.100000000000001" customHeight="1" x14ac:dyDescent="0.2"/>
    <row r="249" ht="17.100000000000001" customHeight="1" x14ac:dyDescent="0.2"/>
    <row r="250" ht="18" customHeight="1" x14ac:dyDescent="0.2"/>
    <row r="251" ht="18" customHeight="1" x14ac:dyDescent="0.2"/>
    <row r="252" ht="17.100000000000001" customHeight="1" x14ac:dyDescent="0.2"/>
    <row r="253" ht="17.100000000000001" customHeight="1" x14ac:dyDescent="0.2"/>
    <row r="254" ht="17.100000000000001" customHeight="1" x14ac:dyDescent="0.2"/>
    <row r="255" ht="17.100000000000001" customHeight="1" x14ac:dyDescent="0.2"/>
    <row r="256" ht="17.100000000000001" customHeight="1" x14ac:dyDescent="0.2"/>
    <row r="257" ht="17.100000000000001" customHeight="1" x14ac:dyDescent="0.2"/>
    <row r="258" ht="17.100000000000001" customHeight="1" x14ac:dyDescent="0.2"/>
    <row r="259" ht="17.100000000000001" customHeight="1" x14ac:dyDescent="0.2"/>
  </sheetData>
  <mergeCells count="10">
    <mergeCell ref="C28:C29"/>
    <mergeCell ref="C2:D2"/>
    <mergeCell ref="A17:B17"/>
    <mergeCell ref="A11:B11"/>
    <mergeCell ref="A24:B24"/>
    <mergeCell ref="C24:D24"/>
    <mergeCell ref="A3:D3"/>
    <mergeCell ref="C11:D11"/>
    <mergeCell ref="C17:D17"/>
    <mergeCell ref="A2:B2"/>
  </mergeCells>
  <pageMargins left="0" right="0" top="0" bottom="0" header="0" footer="0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topLeftCell="A52" zoomScale="148" zoomScaleNormal="148" workbookViewId="0">
      <selection activeCell="C46" sqref="C46"/>
    </sheetView>
  </sheetViews>
  <sheetFormatPr defaultRowHeight="12.75" x14ac:dyDescent="0.2"/>
  <cols>
    <col min="1" max="1" width="1.1640625" customWidth="1"/>
    <col min="2" max="2" width="66" customWidth="1"/>
    <col min="3" max="6" width="21.1640625" customWidth="1"/>
    <col min="7" max="7" width="8" customWidth="1"/>
    <col min="8" max="9" width="33.5" customWidth="1"/>
    <col min="10" max="13" width="20.83203125" customWidth="1"/>
  </cols>
  <sheetData>
    <row r="1" spans="1:7" ht="20.100000000000001" customHeight="1" x14ac:dyDescent="0.2">
      <c r="A1" s="56" t="s">
        <v>285</v>
      </c>
      <c r="B1" s="2"/>
      <c r="C1" s="2"/>
      <c r="D1" s="2"/>
      <c r="E1" s="2"/>
      <c r="F1" s="2"/>
    </row>
    <row r="2" spans="1:7" ht="14.1" customHeight="1" x14ac:dyDescent="0.2">
      <c r="A2" s="174" t="s">
        <v>1</v>
      </c>
      <c r="B2" s="174"/>
      <c r="C2" s="175" t="s">
        <v>2</v>
      </c>
      <c r="D2" s="175"/>
      <c r="E2" s="175"/>
      <c r="F2" s="175"/>
    </row>
    <row r="3" spans="1:7" ht="61.5" customHeight="1" x14ac:dyDescent="0.2">
      <c r="A3" s="174"/>
      <c r="B3" s="174"/>
      <c r="C3" s="6" t="s">
        <v>281</v>
      </c>
      <c r="D3" s="6" t="s">
        <v>282</v>
      </c>
      <c r="E3" s="6" t="s">
        <v>283</v>
      </c>
      <c r="F3" s="61" t="s">
        <v>25</v>
      </c>
    </row>
    <row r="4" spans="1:7" ht="15.75" customHeight="1" x14ac:dyDescent="0.2">
      <c r="A4" s="101">
        <v>1</v>
      </c>
      <c r="B4" s="102"/>
      <c r="C4" s="55">
        <v>2</v>
      </c>
      <c r="D4" s="55">
        <v>3</v>
      </c>
      <c r="E4" s="55">
        <v>4</v>
      </c>
      <c r="F4" s="55">
        <v>5</v>
      </c>
    </row>
    <row r="5" spans="1:7" ht="17.25" customHeight="1" x14ac:dyDescent="0.2">
      <c r="A5" s="103" t="s">
        <v>286</v>
      </c>
      <c r="B5" s="103"/>
      <c r="C5" s="103"/>
      <c r="D5" s="103"/>
      <c r="E5" s="103"/>
      <c r="F5" s="103"/>
    </row>
    <row r="6" spans="1:7" ht="15.75" customHeight="1" x14ac:dyDescent="0.2">
      <c r="A6" s="112" t="s">
        <v>289</v>
      </c>
      <c r="B6" s="112"/>
      <c r="C6" s="3">
        <v>3</v>
      </c>
      <c r="D6" s="3">
        <v>80</v>
      </c>
      <c r="E6" s="3">
        <v>501</v>
      </c>
      <c r="F6" s="3">
        <v>364</v>
      </c>
    </row>
    <row r="7" spans="1:7" ht="26.25" customHeight="1" x14ac:dyDescent="0.2">
      <c r="A7" s="112" t="s">
        <v>290</v>
      </c>
      <c r="B7" s="112"/>
      <c r="C7" s="3">
        <v>4</v>
      </c>
      <c r="D7" s="3">
        <v>84</v>
      </c>
      <c r="E7" s="3">
        <v>525</v>
      </c>
      <c r="F7" s="3">
        <v>320</v>
      </c>
    </row>
    <row r="8" spans="1:7" ht="27.95" customHeight="1" x14ac:dyDescent="0.2">
      <c r="A8" s="112" t="s">
        <v>291</v>
      </c>
      <c r="B8" s="112"/>
      <c r="C8" s="3">
        <v>6</v>
      </c>
      <c r="D8" s="3">
        <v>104</v>
      </c>
      <c r="E8" s="3">
        <v>519</v>
      </c>
      <c r="F8" s="3">
        <v>272</v>
      </c>
    </row>
    <row r="9" spans="1:7" ht="27.95" customHeight="1" x14ac:dyDescent="0.2">
      <c r="A9" s="112" t="s">
        <v>292</v>
      </c>
      <c r="B9" s="112"/>
      <c r="C9" s="94">
        <v>9</v>
      </c>
      <c r="D9" s="3">
        <v>116</v>
      </c>
      <c r="E9" s="3">
        <v>498</v>
      </c>
      <c r="F9" s="3">
        <v>280</v>
      </c>
    </row>
    <row r="10" spans="1:7" ht="27.95" customHeight="1" x14ac:dyDescent="0.2">
      <c r="A10" s="112" t="s">
        <v>293</v>
      </c>
      <c r="B10" s="112"/>
      <c r="C10" s="94">
        <v>9</v>
      </c>
      <c r="D10" s="3">
        <v>86</v>
      </c>
      <c r="E10" s="3">
        <v>477</v>
      </c>
      <c r="F10" s="3">
        <v>364</v>
      </c>
    </row>
    <row r="11" spans="1:7" ht="27.95" customHeight="1" x14ac:dyDescent="0.2">
      <c r="A11" s="112" t="s">
        <v>294</v>
      </c>
      <c r="B11" s="112"/>
      <c r="C11" s="3">
        <v>20</v>
      </c>
      <c r="D11" s="3">
        <v>92</v>
      </c>
      <c r="E11" s="3">
        <v>486</v>
      </c>
      <c r="F11" s="3">
        <v>308</v>
      </c>
    </row>
    <row r="12" spans="1:7" ht="29.25" customHeight="1" x14ac:dyDescent="0.2">
      <c r="A12" s="112" t="s">
        <v>295</v>
      </c>
      <c r="B12" s="112"/>
      <c r="C12" s="3">
        <v>13</v>
      </c>
      <c r="D12" s="3">
        <v>94</v>
      </c>
      <c r="E12" s="3">
        <v>510</v>
      </c>
      <c r="F12" s="3">
        <v>292</v>
      </c>
    </row>
    <row r="13" spans="1:7" ht="34.5" customHeight="1" x14ac:dyDescent="0.2">
      <c r="A13" s="115" t="s">
        <v>296</v>
      </c>
      <c r="B13" s="116"/>
      <c r="C13" s="44">
        <f>SUM(C6:C12)</f>
        <v>64</v>
      </c>
      <c r="D13" s="44">
        <f t="shared" ref="D13:F13" si="0">SUM(D6:D12)</f>
        <v>656</v>
      </c>
      <c r="E13" s="44">
        <f t="shared" si="0"/>
        <v>3516</v>
      </c>
      <c r="F13" s="44">
        <f t="shared" si="0"/>
        <v>2200</v>
      </c>
      <c r="G13" s="92">
        <f>(C13+D13+E13+F13)/310</f>
        <v>20.761290322580646</v>
      </c>
    </row>
    <row r="14" spans="1:7" ht="34.5" customHeight="1" x14ac:dyDescent="0.2">
      <c r="A14" s="103" t="s">
        <v>259</v>
      </c>
      <c r="B14" s="103"/>
      <c r="C14" s="42"/>
      <c r="D14" s="42"/>
      <c r="E14" s="42"/>
      <c r="F14" s="59">
        <f>G13/7</f>
        <v>2.9658986175115207</v>
      </c>
    </row>
    <row r="15" spans="1:7" ht="179.25" customHeight="1" x14ac:dyDescent="0.2">
      <c r="A15" s="53"/>
      <c r="B15" s="53"/>
      <c r="C15" s="52"/>
      <c r="D15" s="52"/>
      <c r="E15" s="52"/>
      <c r="F15" s="58"/>
    </row>
    <row r="16" spans="1:7" s="8" customFormat="1" ht="18" customHeight="1" x14ac:dyDescent="0.2">
      <c r="A16" s="114" t="s">
        <v>287</v>
      </c>
      <c r="B16" s="114"/>
      <c r="C16" s="114"/>
      <c r="D16" s="114"/>
      <c r="E16" s="114"/>
      <c r="F16" s="114"/>
    </row>
    <row r="17" spans="1:7" ht="15" customHeight="1" x14ac:dyDescent="0.2">
      <c r="A17" s="174" t="s">
        <v>1</v>
      </c>
      <c r="B17" s="174"/>
      <c r="C17" s="175" t="s">
        <v>2</v>
      </c>
      <c r="D17" s="175"/>
      <c r="E17" s="175"/>
      <c r="F17" s="175"/>
    </row>
    <row r="18" spans="1:7" ht="61.5" customHeight="1" x14ac:dyDescent="0.2">
      <c r="A18" s="174"/>
      <c r="B18" s="174"/>
      <c r="C18" s="6" t="s">
        <v>281</v>
      </c>
      <c r="D18" s="6" t="s">
        <v>282</v>
      </c>
      <c r="E18" s="6" t="s">
        <v>283</v>
      </c>
      <c r="F18" s="61" t="s">
        <v>25</v>
      </c>
    </row>
    <row r="19" spans="1:7" ht="17.25" customHeight="1" x14ac:dyDescent="0.2">
      <c r="A19" s="101">
        <v>1</v>
      </c>
      <c r="B19" s="102"/>
      <c r="C19" s="55">
        <v>2</v>
      </c>
      <c r="D19" s="55">
        <v>3</v>
      </c>
      <c r="E19" s="55">
        <v>4</v>
      </c>
      <c r="F19" s="55">
        <v>5</v>
      </c>
    </row>
    <row r="20" spans="1:7" ht="38.25" customHeight="1" x14ac:dyDescent="0.2">
      <c r="A20" s="97" t="s">
        <v>297</v>
      </c>
      <c r="B20" s="98"/>
      <c r="C20" s="3">
        <v>11</v>
      </c>
      <c r="D20" s="3">
        <v>78</v>
      </c>
      <c r="E20" s="3">
        <v>504</v>
      </c>
      <c r="F20" s="3">
        <v>324</v>
      </c>
    </row>
    <row r="21" spans="1:7" ht="18.75" customHeight="1" x14ac:dyDescent="0.2">
      <c r="A21" s="97" t="s">
        <v>298</v>
      </c>
      <c r="B21" s="98"/>
      <c r="C21" s="31">
        <v>9</v>
      </c>
      <c r="D21" s="31">
        <v>85</v>
      </c>
      <c r="E21" s="31">
        <v>495</v>
      </c>
      <c r="F21" s="31">
        <v>336</v>
      </c>
    </row>
    <row r="22" spans="1:7" ht="52.5" customHeight="1" x14ac:dyDescent="0.2">
      <c r="A22" s="97" t="s">
        <v>306</v>
      </c>
      <c r="B22" s="98"/>
      <c r="C22" s="31">
        <v>39</v>
      </c>
      <c r="D22" s="31">
        <v>136</v>
      </c>
      <c r="E22" s="31">
        <v>441</v>
      </c>
      <c r="F22" s="31">
        <v>192</v>
      </c>
    </row>
    <row r="23" spans="1:7" ht="27.75" customHeight="1" x14ac:dyDescent="0.2">
      <c r="A23" s="97" t="s">
        <v>299</v>
      </c>
      <c r="B23" s="98"/>
      <c r="C23" s="31">
        <v>65</v>
      </c>
      <c r="D23" s="31">
        <v>140</v>
      </c>
      <c r="E23" s="31">
        <v>360</v>
      </c>
      <c r="F23" s="31">
        <v>192</v>
      </c>
    </row>
    <row r="24" spans="1:7" ht="28.5" customHeight="1" x14ac:dyDescent="0.2">
      <c r="A24" s="97" t="s">
        <v>300</v>
      </c>
      <c r="B24" s="98"/>
      <c r="C24" s="31">
        <v>30</v>
      </c>
      <c r="D24" s="31">
        <v>124</v>
      </c>
      <c r="E24" s="31">
        <v>450</v>
      </c>
      <c r="F24" s="31">
        <v>240</v>
      </c>
    </row>
    <row r="25" spans="1:7" ht="27" customHeight="1" x14ac:dyDescent="0.2">
      <c r="A25" s="97" t="s">
        <v>301</v>
      </c>
      <c r="B25" s="98"/>
      <c r="C25" s="31">
        <v>50</v>
      </c>
      <c r="D25" s="31">
        <v>134</v>
      </c>
      <c r="E25" s="31">
        <v>399</v>
      </c>
      <c r="F25" s="31">
        <v>200</v>
      </c>
    </row>
    <row r="26" spans="1:7" ht="28.5" customHeight="1" x14ac:dyDescent="0.2">
      <c r="A26" s="97" t="s">
        <v>302</v>
      </c>
      <c r="B26" s="98"/>
      <c r="C26" s="31">
        <v>41</v>
      </c>
      <c r="D26" s="31">
        <v>136</v>
      </c>
      <c r="E26" s="31">
        <v>432</v>
      </c>
      <c r="F26" s="31">
        <v>192</v>
      </c>
    </row>
    <row r="27" spans="1:7" ht="53.25" customHeight="1" x14ac:dyDescent="0.2">
      <c r="A27" s="97" t="s">
        <v>303</v>
      </c>
      <c r="B27" s="98"/>
      <c r="C27" s="31">
        <v>19</v>
      </c>
      <c r="D27" s="31">
        <v>106</v>
      </c>
      <c r="E27" s="31">
        <v>537</v>
      </c>
      <c r="F27" s="31">
        <v>204</v>
      </c>
    </row>
    <row r="28" spans="1:7" ht="39.75" customHeight="1" x14ac:dyDescent="0.2">
      <c r="A28" s="97" t="s">
        <v>304</v>
      </c>
      <c r="B28" s="98"/>
      <c r="C28" s="31">
        <v>42</v>
      </c>
      <c r="D28" s="31">
        <v>168</v>
      </c>
      <c r="E28" s="31">
        <v>393</v>
      </c>
      <c r="F28" s="31">
        <v>180</v>
      </c>
    </row>
    <row r="29" spans="1:7" ht="29.25" customHeight="1" x14ac:dyDescent="0.2">
      <c r="A29" s="104" t="s">
        <v>305</v>
      </c>
      <c r="B29" s="105"/>
      <c r="C29" s="31">
        <v>53</v>
      </c>
      <c r="D29" s="31">
        <v>144</v>
      </c>
      <c r="E29" s="31">
        <v>384</v>
      </c>
      <c r="F29" s="31">
        <v>196</v>
      </c>
    </row>
    <row r="30" spans="1:7" ht="25.5" customHeight="1" x14ac:dyDescent="0.2">
      <c r="A30" s="103" t="s">
        <v>307</v>
      </c>
      <c r="B30" s="103"/>
      <c r="C30" s="45">
        <f>SUM(C20:C29)</f>
        <v>359</v>
      </c>
      <c r="D30" s="45">
        <f t="shared" ref="D30:F30" si="1">SUM(D20:D29)</f>
        <v>1251</v>
      </c>
      <c r="E30" s="45">
        <f t="shared" si="1"/>
        <v>4395</v>
      </c>
      <c r="F30" s="45">
        <f t="shared" si="1"/>
        <v>2256</v>
      </c>
      <c r="G30" s="91">
        <f>(+C30+D30+E30+F30)/310</f>
        <v>26.648387096774194</v>
      </c>
    </row>
    <row r="31" spans="1:7" s="8" customFormat="1" ht="24" customHeight="1" x14ac:dyDescent="0.2">
      <c r="A31" s="99" t="s">
        <v>261</v>
      </c>
      <c r="B31" s="100"/>
      <c r="C31" s="32"/>
      <c r="D31" s="32"/>
      <c r="E31" s="33"/>
      <c r="F31" s="30">
        <f>G30/10</f>
        <v>2.6648387096774195</v>
      </c>
    </row>
    <row r="32" spans="1:7" ht="39" customHeight="1" x14ac:dyDescent="0.2">
      <c r="A32" s="54"/>
      <c r="B32" s="54"/>
      <c r="C32" s="10"/>
      <c r="D32" s="10"/>
      <c r="E32" s="10"/>
      <c r="F32" s="47"/>
    </row>
    <row r="33" spans="1:7" ht="27.95" customHeight="1" x14ac:dyDescent="0.2">
      <c r="A33" s="54"/>
      <c r="B33" s="54"/>
      <c r="C33" s="10"/>
      <c r="D33" s="10"/>
      <c r="E33" s="10"/>
      <c r="F33" s="47"/>
    </row>
    <row r="34" spans="1:7" ht="21" customHeight="1" x14ac:dyDescent="0.2">
      <c r="A34" s="113" t="s">
        <v>288</v>
      </c>
      <c r="B34" s="113"/>
      <c r="C34" s="113"/>
      <c r="D34" s="113"/>
      <c r="E34" s="113"/>
      <c r="F34" s="113"/>
    </row>
    <row r="35" spans="1:7" ht="15.75" customHeight="1" x14ac:dyDescent="0.2">
      <c r="A35" s="174" t="s">
        <v>1</v>
      </c>
      <c r="B35" s="174"/>
      <c r="C35" s="175" t="s">
        <v>2</v>
      </c>
      <c r="D35" s="175"/>
      <c r="E35" s="175"/>
      <c r="F35" s="175"/>
    </row>
    <row r="36" spans="1:7" ht="59.25" customHeight="1" x14ac:dyDescent="0.2">
      <c r="A36" s="174"/>
      <c r="B36" s="174"/>
      <c r="C36" s="60" t="s">
        <v>281</v>
      </c>
      <c r="D36" s="60" t="s">
        <v>282</v>
      </c>
      <c r="E36" s="60" t="s">
        <v>283</v>
      </c>
      <c r="F36" s="61" t="s">
        <v>25</v>
      </c>
    </row>
    <row r="37" spans="1:7" ht="14.25" customHeight="1" x14ac:dyDescent="0.2">
      <c r="A37" s="101">
        <v>1</v>
      </c>
      <c r="B37" s="102"/>
      <c r="C37" s="57">
        <v>2</v>
      </c>
      <c r="D37" s="57">
        <v>3</v>
      </c>
      <c r="E37" s="57">
        <v>4</v>
      </c>
      <c r="F37" s="57">
        <v>5</v>
      </c>
    </row>
    <row r="38" spans="1:7" ht="18" customHeight="1" x14ac:dyDescent="0.2">
      <c r="A38" s="97" t="s">
        <v>308</v>
      </c>
      <c r="B38" s="98"/>
      <c r="C38" s="3">
        <v>8</v>
      </c>
      <c r="D38" s="3">
        <v>100</v>
      </c>
      <c r="E38" s="3">
        <v>432</v>
      </c>
      <c r="F38" s="3">
        <v>460</v>
      </c>
    </row>
    <row r="39" spans="1:7" ht="36" customHeight="1" x14ac:dyDescent="0.2">
      <c r="A39" s="97" t="s">
        <v>309</v>
      </c>
      <c r="B39" s="98"/>
      <c r="C39" s="3">
        <v>3</v>
      </c>
      <c r="D39" s="3">
        <v>92</v>
      </c>
      <c r="E39" s="3">
        <v>405</v>
      </c>
      <c r="F39" s="3">
        <v>460</v>
      </c>
    </row>
    <row r="40" spans="1:7" ht="16.5" customHeight="1" x14ac:dyDescent="0.2">
      <c r="A40" s="97" t="s">
        <v>310</v>
      </c>
      <c r="B40" s="98"/>
      <c r="C40" s="3">
        <v>6</v>
      </c>
      <c r="D40" s="3">
        <v>96</v>
      </c>
      <c r="E40" s="3">
        <v>420</v>
      </c>
      <c r="F40" s="3">
        <v>424</v>
      </c>
    </row>
    <row r="41" spans="1:7" ht="27" customHeight="1" x14ac:dyDescent="0.2">
      <c r="A41" s="97" t="s">
        <v>311</v>
      </c>
      <c r="B41" s="98"/>
      <c r="C41" s="3">
        <v>26</v>
      </c>
      <c r="D41" s="3">
        <v>108</v>
      </c>
      <c r="E41" s="3">
        <v>435</v>
      </c>
      <c r="F41" s="3">
        <v>296</v>
      </c>
    </row>
    <row r="42" spans="1:7" ht="27" customHeight="1" x14ac:dyDescent="0.2">
      <c r="A42" s="97" t="s">
        <v>318</v>
      </c>
      <c r="B42" s="98"/>
      <c r="C42" s="3">
        <v>19</v>
      </c>
      <c r="D42" s="3">
        <v>112</v>
      </c>
      <c r="E42" s="3">
        <v>483</v>
      </c>
      <c r="F42" s="3">
        <v>256</v>
      </c>
    </row>
    <row r="43" spans="1:7" ht="27" customHeight="1" x14ac:dyDescent="0.2">
      <c r="A43" s="97" t="s">
        <v>312</v>
      </c>
      <c r="B43" s="98"/>
      <c r="C43" s="3">
        <v>13</v>
      </c>
      <c r="D43" s="3">
        <v>128</v>
      </c>
      <c r="E43" s="3">
        <v>477</v>
      </c>
      <c r="F43" s="3">
        <v>260</v>
      </c>
    </row>
    <row r="44" spans="1:7" ht="16.5" customHeight="1" x14ac:dyDescent="0.2">
      <c r="A44" s="97" t="s">
        <v>313</v>
      </c>
      <c r="B44" s="98"/>
      <c r="C44" s="3">
        <v>19</v>
      </c>
      <c r="D44" s="3">
        <v>88</v>
      </c>
      <c r="E44" s="3">
        <v>528</v>
      </c>
      <c r="F44" s="3">
        <v>248</v>
      </c>
    </row>
    <row r="45" spans="1:7" ht="27.75" customHeight="1" x14ac:dyDescent="0.2">
      <c r="A45" s="97" t="s">
        <v>314</v>
      </c>
      <c r="B45" s="98"/>
      <c r="C45" s="3">
        <v>19</v>
      </c>
      <c r="D45" s="3">
        <v>112</v>
      </c>
      <c r="E45" s="3">
        <v>474</v>
      </c>
      <c r="F45" s="3">
        <v>272</v>
      </c>
    </row>
    <row r="46" spans="1:7" ht="24" customHeight="1" x14ac:dyDescent="0.2">
      <c r="A46" s="97" t="s">
        <v>315</v>
      </c>
      <c r="B46" s="98"/>
      <c r="C46" s="3">
        <v>18</v>
      </c>
      <c r="D46" s="3">
        <v>88</v>
      </c>
      <c r="E46" s="3">
        <v>486</v>
      </c>
      <c r="F46" s="3">
        <v>356</v>
      </c>
      <c r="G46" s="92">
        <f>(C49+D49+E49+F49)/310</f>
        <v>32.380645161290325</v>
      </c>
    </row>
    <row r="47" spans="1:7" ht="27.95" customHeight="1" x14ac:dyDescent="0.2">
      <c r="A47" s="97" t="s">
        <v>316</v>
      </c>
      <c r="B47" s="98"/>
      <c r="C47" s="3">
        <v>9</v>
      </c>
      <c r="D47" s="3">
        <v>64</v>
      </c>
      <c r="E47" s="3">
        <v>516</v>
      </c>
      <c r="F47" s="3">
        <v>352</v>
      </c>
    </row>
    <row r="48" spans="1:7" ht="27" customHeight="1" x14ac:dyDescent="0.2">
      <c r="A48" s="97" t="s">
        <v>317</v>
      </c>
      <c r="B48" s="98"/>
      <c r="C48" s="3">
        <v>18</v>
      </c>
      <c r="D48" s="3">
        <v>124</v>
      </c>
      <c r="E48" s="3">
        <v>480</v>
      </c>
      <c r="F48" s="3">
        <v>248</v>
      </c>
    </row>
    <row r="49" spans="1:13" ht="24.75" customHeight="1" x14ac:dyDescent="0.2">
      <c r="A49" s="95" t="s">
        <v>319</v>
      </c>
      <c r="B49" s="96"/>
      <c r="C49" s="45">
        <f>SUM(C38:C48)</f>
        <v>158</v>
      </c>
      <c r="D49" s="45">
        <f t="shared" ref="D49:F49" si="2">SUM(D38:D48)</f>
        <v>1112</v>
      </c>
      <c r="E49" s="45">
        <f t="shared" si="2"/>
        <v>5136</v>
      </c>
      <c r="F49" s="45">
        <f t="shared" si="2"/>
        <v>3632</v>
      </c>
    </row>
    <row r="50" spans="1:13" ht="26.25" customHeight="1" x14ac:dyDescent="0.2">
      <c r="A50" s="95" t="s">
        <v>259</v>
      </c>
      <c r="B50" s="96"/>
      <c r="C50" s="32"/>
      <c r="D50" s="32"/>
      <c r="E50" s="33"/>
      <c r="F50" s="30">
        <f>G46/11</f>
        <v>2.9436950146627567</v>
      </c>
    </row>
    <row r="51" spans="1:13" ht="19.5" customHeight="1" x14ac:dyDescent="0.2">
      <c r="A51" s="54"/>
      <c r="B51" s="54"/>
      <c r="C51" s="54"/>
      <c r="D51" s="54"/>
      <c r="E51" s="54"/>
      <c r="F51" s="10"/>
    </row>
    <row r="52" spans="1:13" ht="19.5" customHeight="1" x14ac:dyDescent="0.2">
      <c r="A52" s="54"/>
      <c r="B52" s="54"/>
      <c r="C52" s="54"/>
      <c r="D52" s="54"/>
      <c r="E52" s="54"/>
      <c r="F52" s="10"/>
      <c r="H52" s="78"/>
      <c r="I52" s="78"/>
      <c r="J52" s="78"/>
      <c r="K52" s="78"/>
      <c r="L52" s="78"/>
      <c r="M52" s="10"/>
    </row>
    <row r="53" spans="1:13" ht="19.5" customHeight="1" x14ac:dyDescent="0.2">
      <c r="A53" s="54"/>
      <c r="B53" s="54"/>
      <c r="C53" s="54"/>
      <c r="D53" s="54"/>
      <c r="E53" s="54"/>
      <c r="F53" s="10"/>
      <c r="H53" s="78"/>
      <c r="I53" s="78"/>
      <c r="J53" s="78"/>
      <c r="K53" s="78"/>
      <c r="L53" s="78"/>
      <c r="M53" s="10"/>
    </row>
    <row r="54" spans="1:13" ht="21" x14ac:dyDescent="0.2">
      <c r="A54" s="54"/>
      <c r="B54" s="54"/>
      <c r="C54" s="54"/>
      <c r="D54" s="54"/>
      <c r="E54" s="54"/>
      <c r="F54" s="10"/>
      <c r="H54" s="78"/>
      <c r="I54" s="78"/>
      <c r="J54" s="78"/>
      <c r="K54" s="78"/>
      <c r="L54" s="78"/>
      <c r="M54" s="10"/>
    </row>
    <row r="55" spans="1:13" ht="21" x14ac:dyDescent="0.2">
      <c r="A55" s="54"/>
      <c r="B55" s="54"/>
      <c r="C55" s="54"/>
      <c r="D55" s="54"/>
      <c r="E55" s="54"/>
      <c r="F55" s="10"/>
      <c r="H55" s="78"/>
      <c r="I55" s="78"/>
      <c r="J55" s="78"/>
      <c r="K55" s="78"/>
      <c r="L55" s="78"/>
      <c r="M55" s="10"/>
    </row>
    <row r="56" spans="1:13" ht="21" x14ac:dyDescent="0.2">
      <c r="A56" s="54"/>
      <c r="B56" s="54"/>
      <c r="C56" s="54"/>
      <c r="D56" s="54"/>
      <c r="E56" s="54"/>
      <c r="F56" s="10"/>
      <c r="H56" s="78"/>
      <c r="I56" s="78"/>
      <c r="J56" s="78"/>
      <c r="K56" s="78"/>
      <c r="L56" s="78"/>
      <c r="M56" s="10"/>
    </row>
    <row r="57" spans="1:13" ht="21" x14ac:dyDescent="0.2">
      <c r="A57" s="54"/>
      <c r="B57" s="54"/>
      <c r="C57" s="54"/>
      <c r="D57" s="54"/>
      <c r="E57" s="54"/>
      <c r="F57" s="10"/>
    </row>
    <row r="58" spans="1:13" ht="21" x14ac:dyDescent="0.2">
      <c r="A58" s="54"/>
      <c r="B58" s="54"/>
      <c r="C58" s="54"/>
      <c r="D58" s="54"/>
      <c r="E58" s="54"/>
      <c r="F58" s="10"/>
    </row>
    <row r="59" spans="1:13" ht="21" x14ac:dyDescent="0.2">
      <c r="A59" s="54"/>
      <c r="B59" s="54"/>
      <c r="C59" s="54"/>
      <c r="D59" s="54"/>
      <c r="E59" s="54"/>
      <c r="F59" s="10"/>
    </row>
  </sheetData>
  <mergeCells count="46">
    <mergeCell ref="A17:B18"/>
    <mergeCell ref="A49:B49"/>
    <mergeCell ref="C17:F17"/>
    <mergeCell ref="A2:B3"/>
    <mergeCell ref="C2:F2"/>
    <mergeCell ref="A4:B4"/>
    <mergeCell ref="A5:F5"/>
    <mergeCell ref="A6:B6"/>
    <mergeCell ref="A7:B7"/>
    <mergeCell ref="A8:B8"/>
    <mergeCell ref="A12:B12"/>
    <mergeCell ref="A13:B13"/>
    <mergeCell ref="A14:B14"/>
    <mergeCell ref="A16:F16"/>
    <mergeCell ref="A9:B9"/>
    <mergeCell ref="A10:B10"/>
    <mergeCell ref="A11:B11"/>
    <mergeCell ref="A45:B45"/>
    <mergeCell ref="A20:B20"/>
    <mergeCell ref="A50:B50"/>
    <mergeCell ref="A29:B29"/>
    <mergeCell ref="A30:B30"/>
    <mergeCell ref="A31:B31"/>
    <mergeCell ref="A34:F34"/>
    <mergeCell ref="A38:B38"/>
    <mergeCell ref="A39:B39"/>
    <mergeCell ref="A35:B36"/>
    <mergeCell ref="C35:F35"/>
    <mergeCell ref="A37:B37"/>
    <mergeCell ref="A47:B47"/>
    <mergeCell ref="A40:B40"/>
    <mergeCell ref="A41:B41"/>
    <mergeCell ref="A44:B44"/>
    <mergeCell ref="A48:B48"/>
    <mergeCell ref="A19:B19"/>
    <mergeCell ref="A46:B46"/>
    <mergeCell ref="A42:B42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</mergeCells>
  <pageMargins left="0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A22" sqref="A22:B22"/>
    </sheetView>
  </sheetViews>
  <sheetFormatPr defaultRowHeight="12.75" x14ac:dyDescent="0.2"/>
  <cols>
    <col min="1" max="1" width="1.1640625" customWidth="1"/>
    <col min="2" max="2" width="82.1640625" customWidth="1"/>
    <col min="3" max="6" width="19.5" customWidth="1"/>
  </cols>
  <sheetData>
    <row r="1" spans="1:6" ht="20.100000000000001" customHeight="1" x14ac:dyDescent="0.2">
      <c r="A1" s="145" t="s">
        <v>323</v>
      </c>
      <c r="B1" s="145"/>
      <c r="C1" s="145"/>
      <c r="D1" s="145"/>
      <c r="E1" s="145"/>
      <c r="F1" s="145"/>
    </row>
    <row r="2" spans="1:6" ht="14.1" customHeight="1" x14ac:dyDescent="0.2">
      <c r="A2" s="147" t="s">
        <v>324</v>
      </c>
      <c r="B2" s="147"/>
      <c r="C2" s="147"/>
      <c r="D2" s="147"/>
      <c r="E2" s="147"/>
      <c r="F2" s="147"/>
    </row>
    <row r="3" spans="1:6" ht="16.5" customHeight="1" x14ac:dyDescent="0.2">
      <c r="A3" s="117" t="s">
        <v>1</v>
      </c>
      <c r="B3" s="117"/>
      <c r="C3" s="131" t="s">
        <v>2</v>
      </c>
      <c r="D3" s="131"/>
      <c r="E3" s="131"/>
      <c r="F3" s="131"/>
    </row>
    <row r="4" spans="1:6" ht="53.25" customHeight="1" x14ac:dyDescent="0.2">
      <c r="A4" s="117"/>
      <c r="B4" s="117"/>
      <c r="C4" s="62" t="s">
        <v>281</v>
      </c>
      <c r="D4" s="62" t="s">
        <v>282</v>
      </c>
      <c r="E4" s="62" t="s">
        <v>284</v>
      </c>
      <c r="F4" s="3" t="s">
        <v>230</v>
      </c>
    </row>
    <row r="5" spans="1:6" ht="17.25" customHeight="1" x14ac:dyDescent="0.2">
      <c r="A5" s="126">
        <v>1</v>
      </c>
      <c r="B5" s="127"/>
      <c r="C5" s="63">
        <v>2</v>
      </c>
      <c r="D5" s="63">
        <v>3</v>
      </c>
      <c r="E5" s="63">
        <v>4</v>
      </c>
      <c r="F5" s="63">
        <v>5</v>
      </c>
    </row>
    <row r="6" spans="1:6" ht="15" customHeight="1" x14ac:dyDescent="0.2">
      <c r="A6" s="97" t="s">
        <v>325</v>
      </c>
      <c r="B6" s="98"/>
      <c r="C6" s="64"/>
      <c r="D6" s="3"/>
      <c r="E6" s="3">
        <v>3</v>
      </c>
      <c r="F6" s="3"/>
    </row>
    <row r="7" spans="1:6" ht="27" customHeight="1" x14ac:dyDescent="0.2">
      <c r="A7" s="97" t="s">
        <v>326</v>
      </c>
      <c r="B7" s="98"/>
      <c r="C7" s="64"/>
      <c r="D7" s="3"/>
      <c r="E7" s="3">
        <v>3</v>
      </c>
      <c r="F7" s="3"/>
    </row>
    <row r="8" spans="1:6" ht="27.95" customHeight="1" x14ac:dyDescent="0.2">
      <c r="A8" s="97" t="s">
        <v>327</v>
      </c>
      <c r="B8" s="98"/>
      <c r="C8" s="64"/>
      <c r="D8" s="3"/>
      <c r="E8" s="3">
        <v>3</v>
      </c>
      <c r="F8" s="3"/>
    </row>
    <row r="9" spans="1:6" ht="38.25" customHeight="1" x14ac:dyDescent="0.2">
      <c r="A9" s="97" t="s">
        <v>328</v>
      </c>
      <c r="B9" s="98"/>
      <c r="C9" s="64"/>
      <c r="D9" s="3"/>
      <c r="E9" s="3">
        <v>3</v>
      </c>
      <c r="F9" s="3"/>
    </row>
    <row r="10" spans="1:6" ht="15.75" customHeight="1" x14ac:dyDescent="0.2">
      <c r="A10" s="97" t="s">
        <v>329</v>
      </c>
      <c r="B10" s="98"/>
      <c r="C10" s="64"/>
      <c r="D10" s="3"/>
      <c r="E10" s="3">
        <v>3</v>
      </c>
      <c r="F10" s="3"/>
    </row>
    <row r="11" spans="1:6" ht="15.75" customHeight="1" x14ac:dyDescent="0.2">
      <c r="A11" s="97" t="s">
        <v>330</v>
      </c>
      <c r="B11" s="98"/>
      <c r="C11" s="64"/>
      <c r="D11" s="3"/>
      <c r="E11" s="3">
        <v>3</v>
      </c>
      <c r="F11" s="3"/>
    </row>
    <row r="12" spans="1:6" s="8" customFormat="1" ht="14.25" customHeight="1" x14ac:dyDescent="0.2">
      <c r="A12" s="97" t="s">
        <v>331</v>
      </c>
      <c r="B12" s="98"/>
      <c r="C12" s="64"/>
      <c r="D12" s="3"/>
      <c r="E12" s="3">
        <v>3</v>
      </c>
      <c r="F12" s="3"/>
    </row>
    <row r="13" spans="1:6" ht="53.25" customHeight="1" x14ac:dyDescent="0.2">
      <c r="A13" s="97" t="s">
        <v>332</v>
      </c>
      <c r="B13" s="98"/>
      <c r="C13" s="64"/>
      <c r="D13" s="3"/>
      <c r="E13" s="3">
        <v>3</v>
      </c>
      <c r="F13" s="3"/>
    </row>
    <row r="14" spans="1:6" ht="21.75" customHeight="1" x14ac:dyDescent="0.2">
      <c r="A14" s="103" t="s">
        <v>333</v>
      </c>
      <c r="B14" s="103"/>
      <c r="C14" s="42">
        <f>SUM(C6:C13)</f>
        <v>0</v>
      </c>
      <c r="D14" s="42">
        <f>SUM(D6:D13)</f>
        <v>0</v>
      </c>
      <c r="E14" s="42">
        <f>SUM(E6:E13)</f>
        <v>24</v>
      </c>
      <c r="F14" s="42">
        <f>SUM(F6:F13)</f>
        <v>0</v>
      </c>
    </row>
    <row r="15" spans="1:6" s="8" customFormat="1" ht="26.25" customHeight="1" x14ac:dyDescent="0.2">
      <c r="A15" s="95" t="s">
        <v>259</v>
      </c>
      <c r="B15" s="96"/>
      <c r="C15" s="36"/>
      <c r="D15" s="32"/>
      <c r="E15" s="33"/>
      <c r="F15" s="34">
        <f>(+C14+D14+E14+F14)/8</f>
        <v>3</v>
      </c>
    </row>
    <row r="16" spans="1:6" ht="24" customHeight="1" x14ac:dyDescent="0.2">
      <c r="A16" s="65"/>
      <c r="B16" s="65"/>
      <c r="C16" s="65"/>
      <c r="D16" s="65"/>
      <c r="E16" s="65"/>
      <c r="F16" s="10"/>
    </row>
    <row r="17" spans="1:6" ht="161.25" customHeight="1" x14ac:dyDescent="0.2">
      <c r="A17" s="65"/>
      <c r="B17" s="65"/>
      <c r="C17" s="65"/>
      <c r="D17" s="65"/>
      <c r="E17" s="65"/>
      <c r="F17" s="10"/>
    </row>
    <row r="18" spans="1:6" ht="18.75" customHeight="1" x14ac:dyDescent="0.2">
      <c r="A18" s="147" t="s">
        <v>334</v>
      </c>
      <c r="B18" s="147"/>
      <c r="C18" s="147"/>
      <c r="D18" s="147"/>
      <c r="E18" s="147"/>
      <c r="F18" s="147"/>
    </row>
    <row r="19" spans="1:6" ht="15.75" customHeight="1" x14ac:dyDescent="0.2">
      <c r="A19" s="117" t="s">
        <v>1</v>
      </c>
      <c r="B19" s="117"/>
      <c r="C19" s="131" t="s">
        <v>2</v>
      </c>
      <c r="D19" s="131"/>
      <c r="E19" s="131"/>
      <c r="F19" s="131"/>
    </row>
    <row r="20" spans="1:6" ht="51" customHeight="1" x14ac:dyDescent="0.2">
      <c r="A20" s="117"/>
      <c r="B20" s="117"/>
      <c r="C20" s="62" t="s">
        <v>281</v>
      </c>
      <c r="D20" s="62" t="s">
        <v>282</v>
      </c>
      <c r="E20" s="62" t="s">
        <v>284</v>
      </c>
      <c r="F20" s="3" t="s">
        <v>230</v>
      </c>
    </row>
    <row r="21" spans="1:6" ht="15.75" customHeight="1" x14ac:dyDescent="0.2">
      <c r="A21" s="126">
        <v>1</v>
      </c>
      <c r="B21" s="127"/>
      <c r="C21" s="63"/>
      <c r="D21" s="63"/>
      <c r="E21" s="63"/>
      <c r="F21" s="63"/>
    </row>
    <row r="22" spans="1:6" ht="31.5" customHeight="1" x14ac:dyDescent="0.2">
      <c r="A22" s="97" t="s">
        <v>335</v>
      </c>
      <c r="B22" s="98"/>
      <c r="C22" s="64"/>
      <c r="D22" s="3"/>
      <c r="E22" s="3">
        <v>3</v>
      </c>
      <c r="F22" s="3"/>
    </row>
    <row r="23" spans="1:6" ht="27.75" customHeight="1" x14ac:dyDescent="0.2">
      <c r="A23" s="97" t="s">
        <v>336</v>
      </c>
      <c r="B23" s="98"/>
      <c r="C23" s="64"/>
      <c r="D23" s="3"/>
      <c r="E23" s="3">
        <v>3</v>
      </c>
      <c r="F23" s="3"/>
    </row>
    <row r="24" spans="1:6" ht="29.25" customHeight="1" x14ac:dyDescent="0.2">
      <c r="A24" s="103" t="s">
        <v>337</v>
      </c>
      <c r="B24" s="103"/>
      <c r="C24" s="42">
        <f>SUM(C22:C23)</f>
        <v>0</v>
      </c>
      <c r="D24" s="42">
        <f>SUM(D22:D23)</f>
        <v>0</v>
      </c>
      <c r="E24" s="42">
        <f>SUM(E22:E23)</f>
        <v>6</v>
      </c>
      <c r="F24" s="42">
        <f>SUM(F22:F23)</f>
        <v>0</v>
      </c>
    </row>
    <row r="25" spans="1:6" ht="27.75" customHeight="1" x14ac:dyDescent="0.2">
      <c r="A25" s="95" t="s">
        <v>259</v>
      </c>
      <c r="B25" s="96"/>
      <c r="C25" s="36"/>
      <c r="D25" s="32"/>
      <c r="E25" s="33"/>
      <c r="F25" s="34">
        <f>(C24+D24+E24+F24)/2</f>
        <v>3</v>
      </c>
    </row>
    <row r="26" spans="1:6" ht="19.5" customHeight="1" x14ac:dyDescent="0.2">
      <c r="A26" s="65"/>
      <c r="B26" s="65"/>
      <c r="C26" s="65"/>
      <c r="D26" s="65"/>
      <c r="E26" s="65"/>
      <c r="F26" s="10"/>
    </row>
    <row r="27" spans="1:6" ht="12.75" customHeight="1" x14ac:dyDescent="0.2">
      <c r="A27" s="65"/>
      <c r="B27" s="65"/>
      <c r="C27" s="65"/>
      <c r="D27" s="65"/>
      <c r="E27" s="65"/>
      <c r="F27" s="10"/>
    </row>
    <row r="28" spans="1:6" ht="20.100000000000001" customHeight="1" x14ac:dyDescent="0.2">
      <c r="A28" s="147" t="s">
        <v>338</v>
      </c>
      <c r="B28" s="147"/>
      <c r="C28" s="147"/>
      <c r="D28" s="147"/>
      <c r="E28" s="147"/>
      <c r="F28" s="147"/>
    </row>
    <row r="29" spans="1:6" ht="15.75" customHeight="1" x14ac:dyDescent="0.2">
      <c r="A29" s="117" t="s">
        <v>1</v>
      </c>
      <c r="B29" s="117"/>
      <c r="C29" s="131" t="s">
        <v>2</v>
      </c>
      <c r="D29" s="131"/>
      <c r="E29" s="131"/>
      <c r="F29" s="131"/>
    </row>
    <row r="30" spans="1:6" ht="54" customHeight="1" x14ac:dyDescent="0.2">
      <c r="A30" s="117"/>
      <c r="B30" s="117"/>
      <c r="C30" s="62" t="s">
        <v>281</v>
      </c>
      <c r="D30" s="62" t="s">
        <v>282</v>
      </c>
      <c r="E30" s="62" t="s">
        <v>284</v>
      </c>
      <c r="F30" s="3" t="s">
        <v>230</v>
      </c>
    </row>
    <row r="31" spans="1:6" ht="23.1" customHeight="1" x14ac:dyDescent="0.2">
      <c r="A31" s="126">
        <v>1</v>
      </c>
      <c r="B31" s="127"/>
      <c r="C31" s="63"/>
      <c r="D31" s="63"/>
      <c r="E31" s="63"/>
      <c r="F31" s="63"/>
    </row>
    <row r="32" spans="1:6" ht="17.25" customHeight="1" x14ac:dyDescent="0.2">
      <c r="A32" s="97" t="s">
        <v>339</v>
      </c>
      <c r="B32" s="98"/>
      <c r="C32" s="64"/>
      <c r="D32" s="3">
        <v>2</v>
      </c>
      <c r="E32" s="3"/>
      <c r="F32" s="3"/>
    </row>
    <row r="33" spans="1:6" ht="18" customHeight="1" x14ac:dyDescent="0.2">
      <c r="A33" s="97" t="s">
        <v>340</v>
      </c>
      <c r="B33" s="98"/>
      <c r="C33" s="64"/>
      <c r="D33" s="3">
        <v>2</v>
      </c>
      <c r="E33" s="3"/>
      <c r="F33" s="3"/>
    </row>
    <row r="34" spans="1:6" ht="15" customHeight="1" x14ac:dyDescent="0.2">
      <c r="A34" s="97" t="s">
        <v>341</v>
      </c>
      <c r="B34" s="107"/>
      <c r="C34" s="64"/>
      <c r="D34" s="3"/>
      <c r="E34" s="3">
        <v>3</v>
      </c>
      <c r="F34" s="3"/>
    </row>
    <row r="35" spans="1:6" ht="25.5" customHeight="1" x14ac:dyDescent="0.2">
      <c r="A35" s="97" t="s">
        <v>342</v>
      </c>
      <c r="B35" s="107"/>
      <c r="C35" s="64"/>
      <c r="D35" s="3"/>
      <c r="E35" s="3">
        <v>3</v>
      </c>
      <c r="F35" s="3"/>
    </row>
    <row r="36" spans="1:6" ht="15" customHeight="1" x14ac:dyDescent="0.2">
      <c r="A36" s="97" t="s">
        <v>343</v>
      </c>
      <c r="B36" s="98"/>
      <c r="C36" s="64"/>
      <c r="D36" s="3"/>
      <c r="E36" s="3">
        <v>3</v>
      </c>
      <c r="F36" s="3"/>
    </row>
    <row r="37" spans="1:6" ht="16.5" customHeight="1" x14ac:dyDescent="0.2">
      <c r="A37" s="97" t="s">
        <v>344</v>
      </c>
      <c r="B37" s="98"/>
      <c r="C37" s="64"/>
      <c r="D37" s="3"/>
      <c r="E37" s="3">
        <v>3</v>
      </c>
      <c r="F37" s="3"/>
    </row>
    <row r="38" spans="1:6" ht="21.75" customHeight="1" x14ac:dyDescent="0.2">
      <c r="A38" s="95" t="s">
        <v>345</v>
      </c>
      <c r="B38" s="96"/>
      <c r="C38" s="42">
        <f>SUM(C32:C37)</f>
        <v>0</v>
      </c>
      <c r="D38" s="42">
        <f>SUM(D32:D37)</f>
        <v>4</v>
      </c>
      <c r="E38" s="42">
        <f>SUM(E32:E37)</f>
        <v>12</v>
      </c>
      <c r="F38" s="42">
        <f>SUM(F32:F37)</f>
        <v>0</v>
      </c>
    </row>
    <row r="39" spans="1:6" ht="27" customHeight="1" x14ac:dyDescent="0.2">
      <c r="A39" s="95" t="s">
        <v>259</v>
      </c>
      <c r="B39" s="96"/>
      <c r="C39" s="36"/>
      <c r="D39" s="32"/>
      <c r="E39" s="33"/>
      <c r="F39" s="34">
        <f>(C38+D38+E38+F38)/6</f>
        <v>2.6666666666666665</v>
      </c>
    </row>
    <row r="40" spans="1:6" ht="42" customHeight="1" x14ac:dyDescent="0.2">
      <c r="A40" s="65"/>
      <c r="B40" s="65"/>
      <c r="C40" s="65"/>
      <c r="D40" s="65"/>
      <c r="E40" s="65"/>
      <c r="F40" s="10"/>
    </row>
    <row r="41" spans="1:6" ht="39.75" customHeight="1" x14ac:dyDescent="0.2"/>
    <row r="42" spans="1:6" ht="25.5" customHeight="1" x14ac:dyDescent="0.2"/>
    <row r="43" spans="1:6" ht="24.75" customHeight="1" x14ac:dyDescent="0.2"/>
    <row r="44" spans="1:6" ht="24.75" customHeight="1" x14ac:dyDescent="0.2"/>
    <row r="45" spans="1:6" ht="24.75" customHeight="1" x14ac:dyDescent="0.2"/>
    <row r="46" spans="1:6" ht="24.75" customHeight="1" x14ac:dyDescent="0.2"/>
    <row r="47" spans="1:6" ht="24.75" customHeight="1" x14ac:dyDescent="0.2"/>
    <row r="48" spans="1:6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18.75" customHeight="1" x14ac:dyDescent="0.2"/>
    <row r="57" ht="14.25" customHeight="1" x14ac:dyDescent="0.2"/>
    <row r="58" ht="57.75" customHeight="1" x14ac:dyDescent="0.2"/>
    <row r="59" ht="17.25" customHeight="1" x14ac:dyDescent="0.2"/>
    <row r="60" ht="15" customHeight="1" x14ac:dyDescent="0.2"/>
    <row r="61" ht="24.75" customHeight="1" x14ac:dyDescent="0.2"/>
    <row r="62" ht="38.25" customHeight="1" x14ac:dyDescent="0.2"/>
    <row r="63" ht="24.75" customHeight="1" x14ac:dyDescent="0.2"/>
    <row r="64" ht="50.25" customHeight="1" x14ac:dyDescent="0.2"/>
    <row r="65" ht="24.75" customHeight="1" x14ac:dyDescent="0.2"/>
    <row r="66" ht="24.75" customHeight="1" x14ac:dyDescent="0.2"/>
    <row r="67" ht="24.75" customHeight="1" x14ac:dyDescent="0.2"/>
    <row r="68" ht="27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  <row r="73" ht="24.75" customHeight="1" x14ac:dyDescent="0.2"/>
    <row r="74" ht="24.75" customHeight="1" x14ac:dyDescent="0.2"/>
    <row r="75" ht="24.75" customHeight="1" x14ac:dyDescent="0.2"/>
    <row r="76" ht="24.75" customHeight="1" x14ac:dyDescent="0.2"/>
    <row r="77" ht="18.95" customHeight="1" x14ac:dyDescent="0.2"/>
    <row r="78" ht="20.100000000000001" customHeight="1" x14ac:dyDescent="0.2"/>
    <row r="79" ht="18.95" customHeight="1" x14ac:dyDescent="0.2"/>
    <row r="80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8" customHeight="1" x14ac:dyDescent="0.2"/>
    <row r="86" ht="18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</sheetData>
  <mergeCells count="35">
    <mergeCell ref="A36:B36"/>
    <mergeCell ref="A37:B37"/>
    <mergeCell ref="A38:B38"/>
    <mergeCell ref="A39:B39"/>
    <mergeCell ref="A31:B31"/>
    <mergeCell ref="A32:B32"/>
    <mergeCell ref="A33:B33"/>
    <mergeCell ref="A34:B34"/>
    <mergeCell ref="A35:B35"/>
    <mergeCell ref="A24:B24"/>
    <mergeCell ref="A25:B25"/>
    <mergeCell ref="A28:F28"/>
    <mergeCell ref="A29:B30"/>
    <mergeCell ref="C29:F29"/>
    <mergeCell ref="A23:B23"/>
    <mergeCell ref="A13:B13"/>
    <mergeCell ref="A14:B14"/>
    <mergeCell ref="A15:B15"/>
    <mergeCell ref="A7:B7"/>
    <mergeCell ref="A8:B8"/>
    <mergeCell ref="A9:B9"/>
    <mergeCell ref="A10:B10"/>
    <mergeCell ref="A11:B11"/>
    <mergeCell ref="A12:B12"/>
    <mergeCell ref="A18:F18"/>
    <mergeCell ref="A19:B20"/>
    <mergeCell ref="C19:F19"/>
    <mergeCell ref="A21:B21"/>
    <mergeCell ref="A22:B22"/>
    <mergeCell ref="A6:B6"/>
    <mergeCell ref="A1:F1"/>
    <mergeCell ref="A2:F2"/>
    <mergeCell ref="A3:B4"/>
    <mergeCell ref="C3:F3"/>
    <mergeCell ref="A5:B5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Критерий 1</vt:lpstr>
      <vt:lpstr>Критерий 2</vt:lpstr>
      <vt:lpstr>Критерий 3</vt:lpstr>
      <vt:lpstr>Критерий 5</vt:lpstr>
      <vt:lpstr>Критерий 6</vt:lpstr>
      <vt:lpstr>Сводная</vt:lpstr>
      <vt:lpstr>Критерий 4</vt:lpstr>
      <vt:lpstr>Критерий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дом</cp:lastModifiedBy>
  <cp:lastPrinted>2022-05-24T06:56:50Z</cp:lastPrinted>
  <dcterms:created xsi:type="dcterms:W3CDTF">2022-04-07T11:49:14Z</dcterms:created>
  <dcterms:modified xsi:type="dcterms:W3CDTF">2022-11-20T18:51:20Z</dcterms:modified>
</cp:coreProperties>
</file>